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420" firstSheet="7" activeTab="13"/>
  </bookViews>
  <sheets>
    <sheet name="1. sz. mell." sheetId="1" r:id="rId1"/>
    <sheet name="2.1. sz. mell" sheetId="2" r:id="rId2"/>
    <sheet name="2.2  sz. melléklet" sheetId="3" r:id="rId3"/>
    <sheet name="2.2.a. sz. melléklet" sheetId="4" r:id="rId4"/>
    <sheet name="2.3  sz. melléklet " sheetId="5" r:id="rId5"/>
    <sheet name="2.3.a.  sz. melléklet " sheetId="6" r:id="rId6"/>
    <sheet name="3.a.sz.mell" sheetId="7" r:id="rId7"/>
    <sheet name="3.b.sz.mell " sheetId="8" r:id="rId8"/>
    <sheet name="4.sz.mell" sheetId="9" r:id="rId9"/>
    <sheet name="5.sz.mell" sheetId="10" r:id="rId10"/>
    <sheet name="6.sz.mell." sheetId="11" r:id="rId11"/>
    <sheet name="7.sz.mell" sheetId="12" r:id="rId12"/>
    <sheet name="8. melléklet" sheetId="13" r:id="rId13"/>
    <sheet name="9. melléklet" sheetId="14" r:id="rId14"/>
    <sheet name="10 sz. mell" sheetId="15" r:id="rId15"/>
    <sheet name=" 11. sz. mell" sheetId="16" r:id="rId16"/>
    <sheet name="12. sz.mell" sheetId="17" r:id="rId17"/>
    <sheet name="13. sz.mell" sheetId="18" r:id="rId18"/>
    <sheet name="14.sz.mell" sheetId="19" r:id="rId19"/>
  </sheets>
  <definedNames>
    <definedName name="_xlnm.Print_Titles" localSheetId="1">'2.1. sz. mell'!$1:$7</definedName>
    <definedName name="_xlnm.Print_Area" localSheetId="12">'8. melléklet'!$A$1:$H$11</definedName>
  </definedNames>
  <calcPr fullCalcOnLoad="1"/>
</workbook>
</file>

<file path=xl/sharedStrings.xml><?xml version="1.0" encoding="utf-8"?>
<sst xmlns="http://schemas.openxmlformats.org/spreadsheetml/2006/main" count="837" uniqueCount="439">
  <si>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</si>
  <si>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</si>
  <si>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</si>
  <si>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</si>
  <si>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</si>
  <si>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</si>
  <si>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</si>
  <si>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</si>
  <si>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</si>
  <si>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</si>
  <si>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</si>
  <si>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</si>
  <si>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</si>
  <si>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</si>
  <si>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</si>
  <si>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</si>
  <si>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</si>
  <si>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</si>
  <si>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</si>
  <si>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</si>
  <si>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</si>
  <si>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</si>
  <si>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</si>
  <si>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</si>
  <si>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</si>
  <si>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</si>
  <si>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</si>
  <si>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II. Felhalmozási és tőkejellegű bevételek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</si>
  <si>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</si>
  <si>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</si>
  <si>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</si>
  <si>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</si>
  <si>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</si>
  <si>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</si>
  <si>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</si>
  <si>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</si>
  <si>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</si>
  <si>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</si>
  <si>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</si>
  <si>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Alcím neve, száma</t>
  </si>
  <si>
    <t xml:space="preserve">  ………...…………        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</si>
  <si>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</si>
  <si>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</si>
  <si>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</si>
  <si>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</si>
  <si>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</si>
  <si>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</si>
  <si>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</si>
  <si>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</si>
  <si>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</si>
  <si>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</si>
  <si>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</si>
  <si>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</si>
  <si>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</si>
  <si>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</si>
  <si>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</si>
  <si>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</si>
  <si>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</si>
  <si>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</si>
  <si>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</si>
  <si>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</si>
  <si>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</si>
  <si>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</si>
  <si>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</si>
  <si>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</si>
  <si>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</si>
  <si>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</si>
  <si>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</si>
  <si>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</si>
  <si>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Intézmények egyéb sajátos bevételei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</si>
  <si>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</si>
  <si>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</si>
  <si>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</si>
  <si>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</si>
  <si>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</si>
  <si>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</si>
  <si>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</si>
  <si>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</si>
  <si>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</si>
  <si>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</si>
  <si>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</si>
  <si>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</si>
  <si>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</si>
  <si>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</si>
  <si>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</si>
  <si>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</si>
  <si>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</si>
  <si>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</si>
  <si>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</si>
  <si>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Sor-
szám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</si>
  <si>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</si>
  <si>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</si>
  <si>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</si>
  <si>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</si>
  <si>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</si>
  <si>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</si>
  <si>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</si>
  <si>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</si>
  <si>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</si>
  <si>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</si>
  <si>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</si>
  <si>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</si>
  <si>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</si>
  <si>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Központosított előirányzatok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</si>
  <si>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</si>
  <si>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</si>
  <si>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</si>
  <si>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</si>
  <si>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</si>
  <si>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Társadalom- és szociálpolitikai juttatások</t>
  </si>
  <si>
    <t>Egyéb tartalék</t>
  </si>
  <si>
    <t>V. Finanszírozási bevételek</t>
  </si>
  <si>
    <t>Támogatások, kiegészítések</t>
  </si>
  <si>
    <t>Egyéb folyó kiadások</t>
  </si>
  <si>
    <t>I/2. Önkormányzat sajátos működési bevételei</t>
  </si>
  <si>
    <t>III. Támogatások, kiegészítések</t>
  </si>
  <si>
    <t>Előző évi vállalkozási eredmény igénybev.</t>
  </si>
  <si>
    <t>Intézményi beruházási kiadások</t>
  </si>
  <si>
    <t>Vállalkozási bevételek</t>
  </si>
  <si>
    <t>Módosított előirányzat</t>
  </si>
  <si>
    <t>Eredeti 
előirányzat</t>
  </si>
  <si>
    <t>Kiadási jogcím</t>
  </si>
  <si>
    <t>előirányzat</t>
  </si>
  <si>
    <t>Eredeti</t>
  </si>
  <si>
    <t>Módosított</t>
  </si>
  <si>
    <t>EGYSZERŰSÍTETT PÉNZFORGALMI JELENTÉS</t>
  </si>
  <si>
    <t>Felhalmozási kiadások</t>
  </si>
  <si>
    <t>Pénzforgalom nélküli kiadások</t>
  </si>
  <si>
    <t>Önkormányzatok sajátos működési bevételei</t>
  </si>
  <si>
    <t>Felhalmozási és tőke jellegű bevételek</t>
  </si>
  <si>
    <t>Dologi és egyéb folyó  kiadások</t>
  </si>
  <si>
    <t>Finanszírozási kiadások összesen (09+10)</t>
  </si>
  <si>
    <t>Pénzforgalmi kiadások (08+11)</t>
  </si>
  <si>
    <t>Kiadások összesen ( 12+13+14 )</t>
  </si>
  <si>
    <t xml:space="preserve">Kiegyenlítő, függő, átfutó kiadások </t>
  </si>
  <si>
    <t>18-ból önkormányzatok sajátos felhalmozási és tőkebevételei</t>
  </si>
  <si>
    <t>20-ból önkormányzatok költségvetési támogatása</t>
  </si>
  <si>
    <t>Finanszírozási bevételek összesen (23+24)</t>
  </si>
  <si>
    <t>Pénzforgalmi bevételek ( 22+25 )</t>
  </si>
  <si>
    <t>Bevételek összesen ( 26+27+28 )</t>
  </si>
  <si>
    <t>Finanszírozási műveletek eredménye (25-11)</t>
  </si>
  <si>
    <t>Költségvetési bevételek és kiadások különbsége (22+27-8-13) [költségvetési hiány (-), költségvetési többlet (+)]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</si>
  <si>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</si>
  <si>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</si>
  <si>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</si>
  <si>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</si>
  <si>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</si>
  <si>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</si>
  <si>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</si>
  <si>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</si>
  <si>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</si>
  <si>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</si>
  <si>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Előző évi vállalkozási eredmény igénybevétele</t>
  </si>
  <si>
    <t>----------------------------------------------------------</t>
  </si>
  <si>
    <t>Előző évi pénzmaradvány</t>
  </si>
  <si>
    <t>Intézményi beruházás</t>
  </si>
  <si>
    <t>Cél-, címzett támogatás</t>
  </si>
  <si>
    <t>Költségvetési szervek támogatása</t>
  </si>
  <si>
    <t>Aktív és passzív pénzügyi műveletek egyenlege (28-14)</t>
  </si>
  <si>
    <t>Kiegyenlítő, függő, átfutó bevételek</t>
  </si>
  <si>
    <t>Költségvetési pénzforgalmi kiadások öszesen ( 01+...+07 )</t>
  </si>
  <si>
    <t>Önkormányzatok sajátos működési bevétele</t>
  </si>
  <si>
    <t>Támogatások, kiegészítések és véglegesen átvett pénzeszközök</t>
  </si>
  <si>
    <t>Költségvetési pénzforgalmi bevételek összesen (16+17+18+20)</t>
  </si>
  <si>
    <t>Felhalmozási célú hitelek kamata</t>
  </si>
  <si>
    <t>Támogatásértékű bevétel TB alapoktól</t>
  </si>
  <si>
    <t>Támogatásértékű bev. elkülönített állami pénzalapból</t>
  </si>
  <si>
    <t>IV. Támogatásértékű bevételek</t>
  </si>
  <si>
    <t>Működési célú pénzeszközátadás, támog. ért. Kiadás</t>
  </si>
  <si>
    <t>Támogatásértékű bevételek, átvett pénzeszk.</t>
  </si>
  <si>
    <t>Támogatásértékű bevételek</t>
  </si>
  <si>
    <t>Támogatásértékű kiadások</t>
  </si>
  <si>
    <t>Működési célú támogatásértékű bevétel</t>
  </si>
  <si>
    <t>Fejlesztési célú támogatásértékű bevétel</t>
  </si>
  <si>
    <t xml:space="preserve">Dologi  kiadások                                               </t>
  </si>
  <si>
    <t>Támogatásértékű kiadás</t>
  </si>
  <si>
    <t>Felhalmozási célú hiteltörlesztés</t>
  </si>
  <si>
    <t>Felhalmozási célú hitel felvétel</t>
  </si>
  <si>
    <t>Községgazdálkodás</t>
  </si>
  <si>
    <t>Létszámkeret (fő)</t>
  </si>
  <si>
    <t>Átlagos állományi létszám/ (fő)</t>
  </si>
  <si>
    <t>Támogatásért. bev. helyi önkormányzatoktól</t>
  </si>
  <si>
    <t>Függő, átfutó bevételek</t>
  </si>
  <si>
    <t>Céljell. dec. támogatás, vis major</t>
  </si>
  <si>
    <t>Átvett pénzeszközök</t>
  </si>
  <si>
    <t>Összesen:</t>
  </si>
  <si>
    <t>Hitel jellege</t>
  </si>
  <si>
    <t>Felvétel
éve</t>
  </si>
  <si>
    <t xml:space="preserve">Lejárat 
éve </t>
  </si>
  <si>
    <t>Állomány december 31-én</t>
  </si>
  <si>
    <t xml:space="preserve">Működési célú </t>
  </si>
  <si>
    <t>Rövid lej. felhalmozási célú</t>
  </si>
  <si>
    <t>Kötvény</t>
  </si>
  <si>
    <t>Hosszú lejáratú felhalmozási célú</t>
  </si>
  <si>
    <t>Kötelezettség
jogcíme</t>
  </si>
  <si>
    <t>Kötelezettség- 
vállalás 
éve</t>
  </si>
  <si>
    <t>Kötelezettségek a következő években</t>
  </si>
  <si>
    <t>Összesen</t>
  </si>
  <si>
    <t xml:space="preserve"> (6+7+8+9)</t>
  </si>
  <si>
    <t>............................</t>
  </si>
  <si>
    <t>Beruházás célonként</t>
  </si>
  <si>
    <t>Felújítás feladatonként</t>
  </si>
  <si>
    <t>Összesen (1+4+7+9)</t>
  </si>
  <si>
    <t>Jövedelempótló támogatások kiegészítése</t>
  </si>
  <si>
    <t>Fejlesztési célú tartalék</t>
  </si>
  <si>
    <t>V. Egyéb kiadások (függő, átfutó)</t>
  </si>
  <si>
    <t>Támogatásértékű bevétel kv. szervtől</t>
  </si>
  <si>
    <t>Támogatásértékű bev. TB alapból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</si>
  <si>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</si>
  <si>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</si>
  <si>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</si>
  <si>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</si>
  <si>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 xml:space="preserve">Függő-, átfutó kiadások </t>
  </si>
  <si>
    <t>Egyéb (függő-, átfutó kiadások)</t>
  </si>
  <si>
    <t>Támogatási kölcsön</t>
  </si>
  <si>
    <t>Felhalmozási célú pénzeszköz átadás, támog. ért. kiadás</t>
  </si>
  <si>
    <t>Felhalmozási célú támog.értékű bevétel, pénze. átvétel</t>
  </si>
  <si>
    <t>Szociális étkezés</t>
  </si>
  <si>
    <t>Civil támogatási keret</t>
  </si>
  <si>
    <t>Végleges pénze.átadás, támogatásért. kiadás, finanszirozás</t>
  </si>
  <si>
    <t>Társadalmi, szociálpolitikai és egyéb juttatás</t>
  </si>
  <si>
    <t>Bursa Hungarica ösztöndíj támogatása</t>
  </si>
  <si>
    <t>Átadott pénzeszközök</t>
  </si>
  <si>
    <t>Egyéb finanszírozási kiadások</t>
  </si>
  <si>
    <t>Előző évi vállalk. eredmény igénybevétele</t>
  </si>
  <si>
    <t>Függő- átfutó kiadások</t>
  </si>
  <si>
    <t>Beruházási kiadások</t>
  </si>
  <si>
    <t>Tolna Város Önkormányzata - CSSK intézmény finansz.</t>
  </si>
  <si>
    <t>Civil szervezeteknek nyújtott kölcsön</t>
  </si>
  <si>
    <t>Egyéb célhoz kötött támogatás</t>
  </si>
  <si>
    <t>2013.</t>
  </si>
  <si>
    <t>I. KIADÁSI JOGCÍMEK</t>
  </si>
  <si>
    <t>Közutak üzemeltetése</t>
  </si>
  <si>
    <t>Óvodai intézményi étkeztetés</t>
  </si>
  <si>
    <t>Iskolai intézményi étkeztetés</t>
  </si>
  <si>
    <t>Építményüzemeltetés</t>
  </si>
  <si>
    <t>Zöldterület-kezelés</t>
  </si>
  <si>
    <t xml:space="preserve"> Önkormányzati jogalkotás</t>
  </si>
  <si>
    <t>Nemzeti ünnepek programjai</t>
  </si>
  <si>
    <t>Közvilágítás</t>
  </si>
  <si>
    <t>Önkormányzatok elszámolásai</t>
  </si>
  <si>
    <t xml:space="preserve"> Háziorvosi ügyeleti ellátás</t>
  </si>
  <si>
    <t>Család- és nővédelmi egészségügyi gondozás</t>
  </si>
  <si>
    <t>Komplex egészségfejlesztő, prevenciós programok</t>
  </si>
  <si>
    <t>Lakásfenntartási támogatás</t>
  </si>
  <si>
    <t>Temetési segély</t>
  </si>
  <si>
    <t>Közgyógyellátás</t>
  </si>
  <si>
    <t>Köztemetés</t>
  </si>
  <si>
    <t>Ifjúsági kezdeményezések, programok</t>
  </si>
  <si>
    <t>Idősügyi kezdeményezések, programok</t>
  </si>
  <si>
    <t>Civil szervezetek program-támogatása</t>
  </si>
  <si>
    <t>Kulturális műsorok, rendezvények</t>
  </si>
  <si>
    <t>Könyvtári szolgáltatások</t>
  </si>
  <si>
    <t>Múzeumi kiállítási tevékenység</t>
  </si>
  <si>
    <t xml:space="preserve"> M.n.s. egyéb közösségi, társadalmi tevékenységek</t>
  </si>
  <si>
    <t>Közművelődési intézmények működtetése</t>
  </si>
  <si>
    <t>Sportlétesítmények működtetése</t>
  </si>
  <si>
    <t>Temető üzemeltetése</t>
  </si>
  <si>
    <t>Lakóingatlan bérbeadása</t>
  </si>
  <si>
    <t>Nem lakóingatlan bérbeadása</t>
  </si>
  <si>
    <t>Családsegítés</t>
  </si>
  <si>
    <t>Folyóirat, időszaki kiadvány kiadása</t>
  </si>
  <si>
    <t>Likvid hitel felvétel</t>
  </si>
  <si>
    <t>Működési kamatkiadások</t>
  </si>
  <si>
    <t>Támogatási kölcsön visszatérülése</t>
  </si>
  <si>
    <t>Támogatási kölcsönök kiadásai</t>
  </si>
  <si>
    <t>2014.</t>
  </si>
  <si>
    <t>Céltartalék</t>
  </si>
  <si>
    <t>Fácánkert Község Önkormányzata Képviselő-testületének</t>
  </si>
  <si>
    <t>meghatározott juttatásokra és támogatásokra kifizethető keret</t>
  </si>
  <si>
    <t>A) Juttatásokra kifizethető keret</t>
  </si>
  <si>
    <t>Sorszám</t>
  </si>
  <si>
    <t>Juttatások megnevezése</t>
  </si>
  <si>
    <t>Éves keretösszeg</t>
  </si>
  <si>
    <t>Felhasznált keretösszeg</t>
  </si>
  <si>
    <t>A/1</t>
  </si>
  <si>
    <t>Lakhatási támogatás</t>
  </si>
  <si>
    <t>A/2</t>
  </si>
  <si>
    <t>Családalapítási támogatás</t>
  </si>
  <si>
    <t>A/3</t>
  </si>
  <si>
    <t>Szociális támogatás</t>
  </si>
  <si>
    <t>A/4</t>
  </si>
  <si>
    <t>Illetményelőleg</t>
  </si>
  <si>
    <t>A/5</t>
  </si>
  <si>
    <t>A/6</t>
  </si>
  <si>
    <t>Juttatások összesen</t>
  </si>
  <si>
    <t>B) Szociális és kegyeleti támogatásokra kifizethető keret</t>
  </si>
  <si>
    <t>Támogatások megnevezése</t>
  </si>
  <si>
    <t>B/1</t>
  </si>
  <si>
    <t>Eseti szociális segély</t>
  </si>
  <si>
    <t>B/2</t>
  </si>
  <si>
    <t>B/3</t>
  </si>
  <si>
    <t>Kedvezményes étkeztetés</t>
  </si>
  <si>
    <t>Működési célú hiteltörlesztés</t>
  </si>
  <si>
    <t>2015.</t>
  </si>
  <si>
    <t>Működési célú
kötelezettségek</t>
  </si>
  <si>
    <t>Ebrendészeti telep üzemeltetése</t>
  </si>
  <si>
    <t>Háztartásoknak nyújtott szociális kölcsön</t>
  </si>
  <si>
    <t>2013 évi</t>
  </si>
  <si>
    <t>2013. évi</t>
  </si>
  <si>
    <t>2/1. számú melléklet</t>
  </si>
  <si>
    <t>2.2. számú melléklet</t>
  </si>
  <si>
    <t>Bogyiszlói Közös Önkormányzati Hivatal</t>
  </si>
  <si>
    <t>2.3. számú melléklet</t>
  </si>
  <si>
    <t>Bogyiszlói Kistarisznya Óvoda</t>
  </si>
  <si>
    <t xml:space="preserve">
2013. évi teljesítés
</t>
  </si>
  <si>
    <t>2013. évi módosított előirányzat</t>
  </si>
  <si>
    <t>Felhasználás
2012. XII.31-ig</t>
  </si>
  <si>
    <t>2013. évi teljesítés</t>
  </si>
  <si>
    <t>BOGYISZLÓ KÖZSÉG ÖNKORMÁNYZATA</t>
  </si>
  <si>
    <t xml:space="preserve">2013.  </t>
  </si>
  <si>
    <t>2016.</t>
  </si>
  <si>
    <t xml:space="preserve">Felhalmozási célú hiteltörlesztés (tőke+kamat) , lejárat: </t>
  </si>
  <si>
    <t>Bogyiszló Község Önkormányzata</t>
  </si>
  <si>
    <t>Települési önkormányzatok működésének támogatása</t>
  </si>
  <si>
    <t>Óvodapedagógusok bértámog. óvoda működési támog.</t>
  </si>
  <si>
    <t>Ingyenes és kedvezményes gyermekétkeztetés</t>
  </si>
  <si>
    <t>Hozzájárulás pénzbeli szoc.ellátásokhoz</t>
  </si>
  <si>
    <t>Egyes szoc. és gyermekjóléti feladatok tám.</t>
  </si>
  <si>
    <t>Könyvtári , közműv. feladatok támogatása</t>
  </si>
  <si>
    <t>Központosított működési előirányzatok</t>
  </si>
  <si>
    <t>Működőképesség megőrzését szolg. kieg. támog.</t>
  </si>
  <si>
    <t>Szerkezetátalakítási tartalék</t>
  </si>
  <si>
    <t xml:space="preserve">   Egyéb központi támogatás, előző évi  visszatérítés</t>
  </si>
  <si>
    <t>Működ. célú támog. ért. Kiadás, pénzeszk.átadás</t>
  </si>
  <si>
    <t>Felhalmozási célú tartalékok</t>
  </si>
  <si>
    <t>Bevételi előirányzat</t>
  </si>
  <si>
    <t>Kiadási előirányzat</t>
  </si>
  <si>
    <t>Települési hulladék kezelése</t>
  </si>
  <si>
    <t>Aktív korúak ellátása</t>
  </si>
  <si>
    <t>FHT-ra jogosultak hosszú távú közfoglalkoztatása</t>
  </si>
  <si>
    <t>TÁMOP (IKSZT)</t>
  </si>
  <si>
    <t>Kötelező feladatok forrásai és kiadásai:</t>
  </si>
  <si>
    <t>Nemzetközi kulturális együttműködés</t>
  </si>
  <si>
    <t>Mezei őrszolgálat</t>
  </si>
  <si>
    <t>Háziorvosi alapellátás (Fizikoterápiás kezelés, vérvétel)</t>
  </si>
  <si>
    <t>Gyermekek napközbeni ellátásához kapcs. szolg.</t>
  </si>
  <si>
    <t>Falugondnoki szolgálat</t>
  </si>
  <si>
    <t xml:space="preserve"> Szociális ösztöndíjak (Bursa Hungarica)</t>
  </si>
  <si>
    <t>Önként vállalat feladatok forrásai és kiadásai:</t>
  </si>
  <si>
    <t>Munkahelyi étkeztetés</t>
  </si>
  <si>
    <t>Óvodai nevelés, ellátás</t>
  </si>
  <si>
    <t>Időskorúak járadéka</t>
  </si>
  <si>
    <t>Ápolási díj alanyi jogon (2012. decemberi)</t>
  </si>
  <si>
    <t>Ápolási díj méltányossági alapon (2012. decemberi)</t>
  </si>
  <si>
    <t>Rendszeres gyermekvédelmi pénzbeli ellátás</t>
  </si>
  <si>
    <t>Óvodáztatási támogatás</t>
  </si>
  <si>
    <t>Átmeneti segély</t>
  </si>
  <si>
    <t>Rendkívüli gyermekekvédelmi támogatás</t>
  </si>
  <si>
    <t>Egyéb önkormányzati eseti pénzbeli ellátások</t>
  </si>
  <si>
    <t>Start-munka program -Téli közfoglalkoztatás</t>
  </si>
  <si>
    <t>Tolna Város Önkormányzat -Orvosi ügyeleti díj</t>
  </si>
  <si>
    <t>Klebelsberg Intézményfenntartó Központ IPR átadás</t>
  </si>
  <si>
    <t>Fizikoterápiás kezelés támogatása</t>
  </si>
  <si>
    <t xml:space="preserve">    Óvodafenntartó Társulás</t>
  </si>
  <si>
    <t xml:space="preserve">   Cigány Nemzetiségi Önkormányzat támogatása</t>
  </si>
  <si>
    <t>Támogatásértékű kiadás, intézményfinanszírozás</t>
  </si>
  <si>
    <t>Függő-, átfutó, kiegyenlítő bevételek</t>
  </si>
  <si>
    <t>Bogyiszló Község Önkormányzata Képviselő-testületének</t>
  </si>
  <si>
    <t>25/2013. (XI.15.) sz. rendeletében, valamint</t>
  </si>
  <si>
    <t>15/2013. (XI.15.) sz. rendeletében</t>
  </si>
  <si>
    <t>Képzési támogatás</t>
  </si>
  <si>
    <t>Egészségügyi támogatás</t>
  </si>
  <si>
    <t>Támogatási kölcsönök visszatérülése</t>
  </si>
  <si>
    <t>Támogatási kölcsönök nyújtása</t>
  </si>
  <si>
    <t>Óvodapedagógusok bértám, óvoda működési támog.</t>
  </si>
  <si>
    <t>Működőképess. megőrzését szolg. kieg. támog.</t>
  </si>
  <si>
    <t>Hozzájárulás pénzbeli szoc. Ellátásokhoz</t>
  </si>
  <si>
    <t>Egyes szoc. És gyermekjóléti feladatok támog.</t>
  </si>
  <si>
    <t>Könyvári, közműv. Feladatok támogatása</t>
  </si>
  <si>
    <t>Egyéb központi támog. Előző évi visszatérítés</t>
  </si>
  <si>
    <t>Eper integrált pénzügyi rendszer beszerzése</t>
  </si>
  <si>
    <t>Ágaprítógép beszerzése</t>
  </si>
  <si>
    <t>Riasztó berendezés beszerzése a műv.házba</t>
  </si>
  <si>
    <t>Biomassza kazán beszerzése</t>
  </si>
  <si>
    <t xml:space="preserve">Petőfi u.16.szám alatti Óvodaépületben található konyha felújítása </t>
  </si>
  <si>
    <t>Egészséggét nylászáró csere, homlokzati hőszigetelés, kazáncsere</t>
  </si>
  <si>
    <t>Általános forgalmi adó-bevételek</t>
  </si>
  <si>
    <t>Finanszírozás, állami támogatás átadása</t>
  </si>
  <si>
    <t>Bogyiszló-Fácánkert Óvodafenntartó Társulás</t>
  </si>
  <si>
    <t>KEOP pályázat (Napelemek)</t>
  </si>
  <si>
    <t>Elkerülő út felújítás engedélyezési terve</t>
  </si>
  <si>
    <t>2.3.a.. számú melléklet</t>
  </si>
  <si>
    <t>2013. évi módos. Ei.</t>
  </si>
  <si>
    <t>2013. évi 
eredeti ei.</t>
  </si>
  <si>
    <t>2013. évi 
eredeti  ei.</t>
  </si>
  <si>
    <t>2013. évi 
mós. Ei.</t>
  </si>
  <si>
    <t>2013. évi 
 eredeti.Ei.</t>
  </si>
  <si>
    <t>2013. évi 
eredeti. Ei.</t>
  </si>
  <si>
    <t>2013. évi 
mód. Ei.</t>
  </si>
  <si>
    <t>Eredeti előirányzat</t>
  </si>
  <si>
    <t xml:space="preserve">   Üzemorvos támogatása</t>
  </si>
  <si>
    <t>Kedvezmény nélkül elérhető bevétel</t>
  </si>
  <si>
    <t>Kedvezmények összege</t>
  </si>
  <si>
    <t>Gépjárműadó</t>
  </si>
  <si>
    <t>Talajterhelési díj</t>
  </si>
  <si>
    <t>Rendelőintézet bérleti díja</t>
  </si>
  <si>
    <t>Üdülőterület hulladékkezezési díj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</si>
  <si>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</si>
  <si>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</si>
  <si>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</si>
  <si>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</si>
  <si>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</si>
  <si>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</si>
  <si>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</si>
  <si>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</si>
  <si>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</si>
  <si>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</si>
  <si>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</si>
  <si>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</si>
  <si>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</si>
  <si>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</si>
  <si>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</si>
  <si>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</si>
  <si>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</si>
  <si>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</si>
  <si>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</si>
  <si>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</si>
  <si>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</si>
  <si>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Támog. é. Kiadás, pénze. Átadás</t>
  </si>
  <si>
    <t>Társad. És szoc. Juttatások</t>
  </si>
  <si>
    <t>Hitelek kamatai, hiteltörlesztés</t>
  </si>
  <si>
    <t>23.</t>
  </si>
  <si>
    <t>Kiadások összesen:</t>
  </si>
  <si>
    <t>Pénzkészlet</t>
  </si>
  <si>
    <t>24.</t>
  </si>
  <si>
    <t>25.</t>
  </si>
  <si>
    <t>Likviditási hiány/többlet</t>
  </si>
  <si>
    <t xml:space="preserve">   Halmozott likviditás</t>
  </si>
  <si>
    <t>Intézmény</t>
  </si>
  <si>
    <t>Bogyiszlói Közös Önk. Hiv.</t>
  </si>
  <si>
    <t>Óvodafenntartó Társulás</t>
  </si>
  <si>
    <t>2012. elötti
teljesítés</t>
  </si>
  <si>
    <t>2012. évi
teljesítés</t>
  </si>
  <si>
    <t>2016. 
után</t>
  </si>
  <si>
    <t>Fejlesztési hitel tóke</t>
  </si>
  <si>
    <t>Fejlesztési hitel kamat</t>
  </si>
  <si>
    <t>Finanszírozási bevételek, kiadások</t>
  </si>
  <si>
    <t xml:space="preserve">   Államigazgatási feladatok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</si>
</sst>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\ __;\-#,##0\ __"/>
    <numFmt numFmtId="215" formatCode="#,##0.0000"/>
    <numFmt numFmtId="216" formatCode="#,###.####__"/>
    <numFmt numFmtId="217" formatCode="#,##0.00__"/>
    <numFmt numFmtId="218" formatCode="[$-40E]yyyy\.\ mmmm\ d\."/>
    <numFmt numFmtId="219" formatCode="yyyy/mm/dd;@"/>
    <numFmt numFmtId="220" formatCode="#,##0.0__;\-#,##0.0__"/>
    <numFmt numFmtId="221" formatCode="#,##0.00__;\-#,##0.00__"/>
    <numFmt numFmtId="222" formatCode="#,###.##\ __;\-__#,###.##\ __"/>
    <numFmt numFmtId="223" formatCode="#,###.0__;\-#,###.0__"/>
    <numFmt numFmtId="224" formatCode="#,###.00__;\-#,###.00__"/>
    <numFmt numFmtId="225" formatCode="#,###.##__;\-#,###.##__"/>
  </numFmts>
  <fonts count="46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lightHorizontal"/>
    </fill>
    <fill>
      <patternFill patternType="lightHorizontal">
        <bgColor indexed="13"/>
      </patternFill>
    </fill>
    <fill>
      <patternFill patternType="darkHorizontal"/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6">
      <alignment/>
      <protection/>
    </xf>
    <xf numFmtId="0" fontId="0" fillId="0" borderId="0" xfId="56" applyFont="1">
      <alignment/>
      <protection/>
    </xf>
    <xf numFmtId="0" fontId="12" fillId="0" borderId="0" xfId="56" applyFont="1">
      <alignment/>
      <protection/>
    </xf>
    <xf numFmtId="0" fontId="0" fillId="0" borderId="0" xfId="56" applyFont="1" applyFill="1">
      <alignment/>
      <protection/>
    </xf>
    <xf numFmtId="164" fontId="6" fillId="0" borderId="13" xfId="56" applyNumberFormat="1" applyFont="1" applyBorder="1" applyAlignment="1" applyProtection="1">
      <alignment horizontal="centerContinuous" vertical="center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4" fillId="18" borderId="25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left" vertical="center" wrapText="1" indent="1"/>
    </xf>
    <xf numFmtId="0" fontId="7" fillId="18" borderId="10" xfId="0" applyFont="1" applyFill="1" applyBorder="1" applyAlignment="1">
      <alignment horizontal="left" vertical="center" wrapText="1" indent="1"/>
    </xf>
    <xf numFmtId="0" fontId="7" fillId="18" borderId="27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164" fontId="7" fillId="0" borderId="28" xfId="0" applyNumberFormat="1" applyFont="1" applyBorder="1" applyAlignment="1" applyProtection="1">
      <alignment horizontal="center" vertical="center" wrapText="1"/>
      <protection/>
    </xf>
    <xf numFmtId="164" fontId="7" fillId="0" borderId="29" xfId="0" applyNumberFormat="1" applyFont="1" applyBorder="1" applyAlignment="1" applyProtection="1">
      <alignment horizontal="center" vertical="center" wrapText="1"/>
      <protection/>
    </xf>
    <xf numFmtId="164" fontId="7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57" applyFont="1" applyFill="1" applyAlignment="1" applyProtection="1">
      <alignment horizontal="centerContinuous" vertical="center"/>
      <protection locked="0"/>
    </xf>
    <xf numFmtId="0" fontId="16" fillId="0" borderId="0" xfId="57" applyFont="1" applyFill="1">
      <alignment/>
      <protection/>
    </xf>
    <xf numFmtId="0" fontId="6" fillId="0" borderId="0" xfId="57" applyFont="1" applyAlignment="1">
      <alignment horizontal="centerContinuous" vertical="center"/>
      <protection/>
    </xf>
    <xf numFmtId="0" fontId="3" fillId="0" borderId="0" xfId="57" applyFont="1" applyAlignment="1">
      <alignment horizontal="centerContinuous" vertical="center"/>
      <protection/>
    </xf>
    <xf numFmtId="0" fontId="16" fillId="0" borderId="0" xfId="57" applyFont="1">
      <alignment/>
      <protection/>
    </xf>
    <xf numFmtId="0" fontId="15" fillId="0" borderId="0" xfId="57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centerContinuous"/>
      <protection/>
    </xf>
    <xf numFmtId="0" fontId="3" fillId="0" borderId="0" xfId="57" applyFont="1" applyFill="1" applyAlignment="1">
      <alignment horizontal="centerContinuous" vertical="top"/>
      <protection/>
    </xf>
    <xf numFmtId="0" fontId="6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17" fillId="0" borderId="0" xfId="57" applyFont="1">
      <alignment/>
      <protection/>
    </xf>
    <xf numFmtId="0" fontId="15" fillId="0" borderId="0" xfId="57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18" fillId="0" borderId="0" xfId="57" applyFont="1" applyFill="1" applyAlignment="1">
      <alignment vertical="center"/>
      <protection/>
    </xf>
    <xf numFmtId="0" fontId="19" fillId="0" borderId="0" xfId="0" applyFont="1" applyAlignment="1">
      <alignment/>
    </xf>
    <xf numFmtId="180" fontId="0" fillId="0" borderId="14" xfId="57" applyNumberFormat="1" applyFont="1" applyBorder="1" applyAlignment="1">
      <alignment horizontal="center" vertical="center"/>
      <protection/>
    </xf>
    <xf numFmtId="180" fontId="0" fillId="0" borderId="19" xfId="57" applyNumberFormat="1" applyFont="1" applyBorder="1" applyAlignment="1">
      <alignment horizontal="center" vertical="center"/>
      <protection/>
    </xf>
    <xf numFmtId="180" fontId="0" fillId="0" borderId="31" xfId="57" applyNumberFormat="1" applyFont="1" applyBorder="1" applyAlignment="1">
      <alignment horizontal="center" vertical="center"/>
      <protection/>
    </xf>
    <xf numFmtId="180" fontId="5" fillId="18" borderId="11" xfId="57" applyNumberFormat="1" applyFont="1" applyFill="1" applyBorder="1" applyAlignment="1">
      <alignment horizontal="center" vertical="center"/>
      <protection/>
    </xf>
    <xf numFmtId="180" fontId="0" fillId="0" borderId="23" xfId="57" applyNumberFormat="1" applyFont="1" applyFill="1" applyBorder="1" applyAlignment="1">
      <alignment horizontal="center" vertical="center"/>
      <protection/>
    </xf>
    <xf numFmtId="180" fontId="0" fillId="0" borderId="31" xfId="57" applyNumberFormat="1" applyFont="1" applyFill="1" applyBorder="1" applyAlignment="1">
      <alignment horizontal="center" vertical="center"/>
      <protection/>
    </xf>
    <xf numFmtId="180" fontId="0" fillId="0" borderId="23" xfId="57" applyNumberFormat="1" applyFont="1" applyBorder="1" applyAlignment="1">
      <alignment horizontal="center" vertical="center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2" fillId="0" borderId="24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>
      <alignment horizontal="left" vertical="center" wrapText="1" indent="1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>
      <alignment horizontal="left" vertical="center" wrapText="1" indent="1"/>
    </xf>
    <xf numFmtId="164" fontId="12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2" fillId="0" borderId="36" xfId="0" applyNumberFormat="1" applyFont="1" applyBorder="1" applyAlignment="1" applyProtection="1">
      <alignment vertical="center" wrapText="1"/>
      <protection locked="0"/>
    </xf>
    <xf numFmtId="164" fontId="12" fillId="0" borderId="32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 applyProtection="1">
      <alignment horizontal="left" vertical="center" wrapText="1" indent="1"/>
      <protection locked="0"/>
    </xf>
    <xf numFmtId="164" fontId="7" fillId="18" borderId="11" xfId="0" applyNumberFormat="1" applyFont="1" applyFill="1" applyBorder="1" applyAlignment="1">
      <alignment horizontal="left" vertical="center" wrapText="1" indent="1"/>
    </xf>
    <xf numFmtId="164" fontId="7" fillId="18" borderId="10" xfId="0" applyNumberFormat="1" applyFont="1" applyFill="1" applyBorder="1" applyAlignment="1">
      <alignment vertical="center" wrapText="1"/>
    </xf>
    <xf numFmtId="164" fontId="7" fillId="18" borderId="28" xfId="0" applyNumberFormat="1" applyFont="1" applyFill="1" applyBorder="1" applyAlignment="1">
      <alignment horizontal="left" vertical="center" wrapText="1" indent="1"/>
    </xf>
    <xf numFmtId="164" fontId="12" fillId="18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Border="1" applyAlignment="1">
      <alignment horizontal="left" vertical="center" wrapText="1" indent="1"/>
    </xf>
    <xf numFmtId="164" fontId="12" fillId="0" borderId="37" xfId="0" applyNumberFormat="1" applyFont="1" applyBorder="1" applyAlignment="1" applyProtection="1">
      <alignment horizontal="left" vertical="center" wrapText="1" inden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/>
    </xf>
    <xf numFmtId="164" fontId="12" fillId="0" borderId="19" xfId="0" applyNumberFormat="1" applyFont="1" applyBorder="1" applyAlignment="1" applyProtection="1">
      <alignment horizontal="center" vertical="center" wrapText="1"/>
      <protection locked="0"/>
    </xf>
    <xf numFmtId="164" fontId="12" fillId="0" borderId="31" xfId="0" applyNumberFormat="1" applyFont="1" applyBorder="1" applyAlignment="1" applyProtection="1">
      <alignment horizontal="center" vertical="center" wrapText="1"/>
      <protection locked="0"/>
    </xf>
    <xf numFmtId="164" fontId="7" fillId="18" borderId="12" xfId="0" applyNumberFormat="1" applyFont="1" applyFill="1" applyBorder="1" applyAlignment="1" applyProtection="1">
      <alignment vertical="center" wrapText="1"/>
      <protection/>
    </xf>
    <xf numFmtId="0" fontId="12" fillId="0" borderId="19" xfId="0" applyFont="1" applyBorder="1" applyAlignment="1">
      <alignment horizontal="left" vertical="center" wrapText="1" indent="1"/>
    </xf>
    <xf numFmtId="0" fontId="12" fillId="0" borderId="19" xfId="0" applyFont="1" applyBorder="1" applyAlignment="1" applyProtection="1">
      <alignment horizontal="left" vertical="center" wrapText="1" indent="1"/>
      <protection locked="0"/>
    </xf>
    <xf numFmtId="0" fontId="12" fillId="0" borderId="31" xfId="0" applyFont="1" applyBorder="1" applyAlignment="1">
      <alignment horizontal="left" vertical="center" wrapText="1" indent="1"/>
    </xf>
    <xf numFmtId="0" fontId="7" fillId="18" borderId="11" xfId="0" applyFont="1" applyFill="1" applyBorder="1" applyAlignment="1">
      <alignment horizontal="left" vertical="center" wrapText="1" indent="1"/>
    </xf>
    <xf numFmtId="183" fontId="12" fillId="0" borderId="20" xfId="57" applyNumberFormat="1" applyFont="1" applyBorder="1" applyAlignment="1" applyProtection="1">
      <alignment vertical="center"/>
      <protection locked="0"/>
    </xf>
    <xf numFmtId="183" fontId="12" fillId="0" borderId="32" xfId="57" applyNumberFormat="1" applyFont="1" applyBorder="1" applyAlignment="1" applyProtection="1">
      <alignment vertical="center"/>
      <protection locked="0"/>
    </xf>
    <xf numFmtId="0" fontId="4" fillId="0" borderId="15" xfId="57" applyFont="1" applyBorder="1" applyAlignment="1">
      <alignment horizontal="center" vertical="center"/>
      <protection/>
    </xf>
    <xf numFmtId="183" fontId="14" fillId="18" borderId="10" xfId="57" applyNumberFormat="1" applyFont="1" applyFill="1" applyBorder="1" applyAlignment="1">
      <alignment vertical="center"/>
      <protection/>
    </xf>
    <xf numFmtId="183" fontId="12" fillId="0" borderId="24" xfId="57" applyNumberFormat="1" applyFont="1" applyBorder="1" applyAlignment="1" applyProtection="1">
      <alignment vertical="center"/>
      <protection locked="0"/>
    </xf>
    <xf numFmtId="0" fontId="12" fillId="0" borderId="15" xfId="57" applyFont="1" applyBorder="1" applyAlignment="1">
      <alignment horizontal="left" vertical="center" indent="1"/>
      <protection/>
    </xf>
    <xf numFmtId="0" fontId="12" fillId="0" borderId="20" xfId="57" applyFont="1" applyBorder="1" applyAlignment="1">
      <alignment horizontal="left" vertical="center" indent="1"/>
      <protection/>
    </xf>
    <xf numFmtId="0" fontId="12" fillId="0" borderId="32" xfId="57" applyFont="1" applyBorder="1" applyAlignment="1">
      <alignment horizontal="left" vertical="center" indent="1"/>
      <protection/>
    </xf>
    <xf numFmtId="0" fontId="14" fillId="18" borderId="10" xfId="57" applyFont="1" applyFill="1" applyBorder="1" applyAlignment="1">
      <alignment horizontal="left" vertical="center" indent="1"/>
      <protection/>
    </xf>
    <xf numFmtId="0" fontId="12" fillId="0" borderId="24" xfId="57" applyFont="1" applyFill="1" applyBorder="1" applyAlignment="1">
      <alignment horizontal="left" vertical="center" indent="1"/>
      <protection/>
    </xf>
    <xf numFmtId="0" fontId="12" fillId="0" borderId="32" xfId="57" applyFont="1" applyFill="1" applyBorder="1" applyAlignment="1">
      <alignment horizontal="left" vertical="center" indent="1"/>
      <protection/>
    </xf>
    <xf numFmtId="0" fontId="12" fillId="0" borderId="24" xfId="57" applyFont="1" applyBorder="1" applyAlignment="1">
      <alignment horizontal="left" vertical="center" indent="1"/>
      <protection/>
    </xf>
    <xf numFmtId="0" fontId="12" fillId="0" borderId="20" xfId="57" applyFont="1" applyBorder="1" applyAlignment="1" quotePrefix="1">
      <alignment horizontal="left" vertical="center" indent="1"/>
      <protection/>
    </xf>
    <xf numFmtId="180" fontId="5" fillId="18" borderId="19" xfId="57" applyNumberFormat="1" applyFont="1" applyFill="1" applyBorder="1" applyAlignment="1">
      <alignment horizontal="center" vertical="center"/>
      <protection/>
    </xf>
    <xf numFmtId="0" fontId="14" fillId="18" borderId="20" xfId="57" applyFont="1" applyFill="1" applyBorder="1" applyAlignment="1">
      <alignment horizontal="left" vertical="center" indent="1"/>
      <protection/>
    </xf>
    <xf numFmtId="183" fontId="14" fillId="18" borderId="20" xfId="57" applyNumberFormat="1" applyFont="1" applyFill="1" applyBorder="1" applyAlignment="1">
      <alignment vertical="center"/>
      <protection/>
    </xf>
    <xf numFmtId="180" fontId="5" fillId="18" borderId="14" xfId="57" applyNumberFormat="1" applyFont="1" applyFill="1" applyBorder="1" applyAlignment="1">
      <alignment horizontal="center" vertical="center"/>
      <protection/>
    </xf>
    <xf numFmtId="0" fontId="14" fillId="18" borderId="15" xfId="57" applyFont="1" applyFill="1" applyBorder="1" applyAlignment="1">
      <alignment horizontal="left" vertical="center" indent="1"/>
      <protection/>
    </xf>
    <xf numFmtId="180" fontId="5" fillId="18" borderId="37" xfId="57" applyNumberFormat="1" applyFont="1" applyFill="1" applyBorder="1" applyAlignment="1">
      <alignment horizontal="center" vertical="center"/>
      <protection/>
    </xf>
    <xf numFmtId="0" fontId="14" fillId="18" borderId="27" xfId="57" applyFont="1" applyFill="1" applyBorder="1" applyAlignment="1">
      <alignment horizontal="left" vertical="center" indent="1"/>
      <protection/>
    </xf>
    <xf numFmtId="180" fontId="5" fillId="18" borderId="38" xfId="57" applyNumberFormat="1" applyFont="1" applyFill="1" applyBorder="1" applyAlignment="1">
      <alignment horizontal="center" vertical="center"/>
      <protection/>
    </xf>
    <xf numFmtId="0" fontId="14" fillId="18" borderId="39" xfId="57" applyFont="1" applyFill="1" applyBorder="1" applyAlignment="1">
      <alignment horizontal="left" vertical="center" indent="1"/>
      <protection/>
    </xf>
    <xf numFmtId="0" fontId="14" fillId="18" borderId="10" xfId="57" applyFont="1" applyFill="1" applyBorder="1" applyAlignment="1">
      <alignment horizontal="left" vertical="center" wrapText="1" indent="1"/>
      <protection/>
    </xf>
    <xf numFmtId="180" fontId="5" fillId="18" borderId="28" xfId="57" applyNumberFormat="1" applyFont="1" applyFill="1" applyBorder="1" applyAlignment="1">
      <alignment horizontal="center" vertical="center"/>
      <protection/>
    </xf>
    <xf numFmtId="0" fontId="14" fillId="18" borderId="29" xfId="57" applyFont="1" applyFill="1" applyBorder="1" applyAlignment="1">
      <alignment horizontal="left" vertical="center" indent="1"/>
      <protection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183" fontId="12" fillId="0" borderId="15" xfId="57" applyNumberFormat="1" applyFont="1" applyBorder="1" applyAlignment="1" applyProtection="1">
      <alignment horizontal="right" vertical="center"/>
      <protection locked="0"/>
    </xf>
    <xf numFmtId="183" fontId="12" fillId="0" borderId="20" xfId="57" applyNumberFormat="1" applyFont="1" applyBorder="1" applyAlignment="1" applyProtection="1">
      <alignment horizontal="right" vertical="center"/>
      <protection locked="0"/>
    </xf>
    <xf numFmtId="183" fontId="12" fillId="0" borderId="32" xfId="57" applyNumberFormat="1" applyFont="1" applyBorder="1" applyAlignment="1" applyProtection="1">
      <alignment horizontal="right" vertical="center"/>
      <protection locked="0"/>
    </xf>
    <xf numFmtId="183" fontId="14" fillId="18" borderId="10" xfId="57" applyNumberFormat="1" applyFont="1" applyFill="1" applyBorder="1" applyAlignment="1" applyProtection="1">
      <alignment vertical="center"/>
      <protection/>
    </xf>
    <xf numFmtId="183" fontId="14" fillId="18" borderId="15" xfId="57" applyNumberFormat="1" applyFont="1" applyFill="1" applyBorder="1" applyAlignment="1" applyProtection="1">
      <alignment vertical="center"/>
      <protection/>
    </xf>
    <xf numFmtId="183" fontId="14" fillId="18" borderId="27" xfId="57" applyNumberFormat="1" applyFont="1" applyFill="1" applyBorder="1" applyAlignment="1" applyProtection="1">
      <alignment vertical="center"/>
      <protection/>
    </xf>
    <xf numFmtId="183" fontId="14" fillId="18" borderId="39" xfId="57" applyNumberFormat="1" applyFont="1" applyFill="1" applyBorder="1" applyAlignment="1" applyProtection="1">
      <alignment vertical="center"/>
      <protection/>
    </xf>
    <xf numFmtId="183" fontId="14" fillId="18" borderId="29" xfId="57" applyNumberFormat="1" applyFont="1" applyFill="1" applyBorder="1" applyAlignment="1" applyProtection="1">
      <alignment vertical="center"/>
      <protection/>
    </xf>
    <xf numFmtId="0" fontId="12" fillId="0" borderId="22" xfId="56" applyFont="1" applyFill="1" applyBorder="1" applyAlignment="1" applyProtection="1">
      <alignment horizontal="left" vertical="center" wrapText="1" indent="1"/>
      <protection/>
    </xf>
    <xf numFmtId="0" fontId="12" fillId="0" borderId="20" xfId="56" applyFont="1" applyFill="1" applyBorder="1" applyAlignment="1" applyProtection="1">
      <alignment horizontal="left" vertical="center" wrapText="1" indent="1"/>
      <protection/>
    </xf>
    <xf numFmtId="0" fontId="12" fillId="0" borderId="29" xfId="56" applyFont="1" applyFill="1" applyBorder="1" applyAlignment="1" applyProtection="1">
      <alignment horizontal="left" vertical="center" wrapText="1" indent="1"/>
      <protection/>
    </xf>
    <xf numFmtId="0" fontId="7" fillId="0" borderId="11" xfId="56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center" vertical="center" wrapText="1"/>
      <protection/>
    </xf>
    <xf numFmtId="0" fontId="7" fillId="18" borderId="38" xfId="56" applyFont="1" applyFill="1" applyBorder="1" applyAlignment="1" applyProtection="1">
      <alignment horizontal="center" vertical="center" wrapText="1"/>
      <protection/>
    </xf>
    <xf numFmtId="0" fontId="7" fillId="18" borderId="39" xfId="56" applyFont="1" applyFill="1" applyBorder="1" applyAlignment="1" applyProtection="1">
      <alignment vertical="center" wrapText="1"/>
      <protection/>
    </xf>
    <xf numFmtId="0" fontId="7" fillId="18" borderId="11" xfId="56" applyFont="1" applyFill="1" applyBorder="1" applyAlignment="1" applyProtection="1">
      <alignment horizontal="center" vertical="center" wrapText="1"/>
      <protection/>
    </xf>
    <xf numFmtId="0" fontId="7" fillId="18" borderId="10" xfId="56" applyFont="1" applyFill="1" applyBorder="1" applyAlignment="1" applyProtection="1">
      <alignment vertical="center" wrapText="1"/>
      <protection/>
    </xf>
    <xf numFmtId="0" fontId="12" fillId="18" borderId="11" xfId="56" applyFont="1" applyFill="1" applyBorder="1" applyAlignment="1" applyProtection="1">
      <alignment horizontal="center" vertical="center" wrapText="1"/>
      <protection/>
    </xf>
    <xf numFmtId="0" fontId="12" fillId="0" borderId="21" xfId="56" applyFont="1" applyFill="1" applyBorder="1" applyAlignment="1" applyProtection="1">
      <alignment horizontal="center" vertical="center" wrapText="1"/>
      <protection/>
    </xf>
    <xf numFmtId="0" fontId="12" fillId="0" borderId="19" xfId="56" applyFont="1" applyFill="1" applyBorder="1" applyAlignment="1" applyProtection="1">
      <alignment horizontal="center" vertical="center" wrapText="1"/>
      <protection/>
    </xf>
    <xf numFmtId="0" fontId="12" fillId="0" borderId="28" xfId="56" applyFont="1" applyFill="1" applyBorder="1" applyAlignment="1" applyProtection="1">
      <alignment horizontal="center" vertical="center" wrapText="1"/>
      <protection/>
    </xf>
    <xf numFmtId="0" fontId="12" fillId="0" borderId="23" xfId="56" applyFont="1" applyFill="1" applyBorder="1" applyAlignment="1" applyProtection="1">
      <alignment horizontal="center" vertical="center" wrapText="1"/>
      <protection/>
    </xf>
    <xf numFmtId="0" fontId="12" fillId="0" borderId="24" xfId="56" applyFont="1" applyFill="1" applyBorder="1" applyAlignment="1" applyProtection="1">
      <alignment horizontal="left" vertical="center" wrapText="1" indent="1"/>
      <protection/>
    </xf>
    <xf numFmtId="0" fontId="12" fillId="0" borderId="31" xfId="56" applyFont="1" applyFill="1" applyBorder="1" applyAlignment="1" applyProtection="1">
      <alignment horizontal="center" vertical="center" wrapText="1"/>
      <protection/>
    </xf>
    <xf numFmtId="0" fontId="12" fillId="0" borderId="0" xfId="56" applyFont="1" applyFill="1" applyAlignment="1" applyProtection="1">
      <alignment horizontal="left" indent="1"/>
      <protection/>
    </xf>
    <xf numFmtId="0" fontId="12" fillId="0" borderId="32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vertical="center" wrapText="1"/>
      <protection/>
    </xf>
    <xf numFmtId="0" fontId="7" fillId="18" borderId="10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4" fontId="6" fillId="0" borderId="0" xfId="56" applyNumberFormat="1" applyFont="1" applyFill="1" applyBorder="1" applyAlignment="1" applyProtection="1">
      <alignment horizontal="centerContinuous" vertical="center"/>
      <protection/>
    </xf>
    <xf numFmtId="164" fontId="6" fillId="0" borderId="13" xfId="56" applyNumberFormat="1" applyFont="1" applyFill="1" applyBorder="1" applyAlignment="1" applyProtection="1">
      <alignment horizontal="centerContinuous" vertical="center"/>
      <protection/>
    </xf>
    <xf numFmtId="0" fontId="12" fillId="0" borderId="14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horizontal="left" vertical="center" wrapText="1" indent="1"/>
      <protection/>
    </xf>
    <xf numFmtId="0" fontId="12" fillId="0" borderId="18" xfId="56" applyFont="1" applyFill="1" applyBorder="1" applyAlignment="1" applyProtection="1">
      <alignment horizontal="left" vertical="center" wrapText="1" indent="1"/>
      <protection/>
    </xf>
    <xf numFmtId="164" fontId="7" fillId="18" borderId="39" xfId="56" applyNumberFormat="1" applyFont="1" applyFill="1" applyBorder="1" applyAlignment="1" applyProtection="1">
      <alignment vertical="center" wrapText="1"/>
      <protection/>
    </xf>
    <xf numFmtId="164" fontId="12" fillId="0" borderId="15" xfId="56" applyNumberFormat="1" applyFont="1" applyFill="1" applyBorder="1" applyAlignment="1" applyProtection="1">
      <alignment vertical="center" wrapText="1"/>
      <protection locked="0"/>
    </xf>
    <xf numFmtId="164" fontId="12" fillId="0" borderId="20" xfId="56" applyNumberFormat="1" applyFont="1" applyFill="1" applyBorder="1" applyAlignment="1" applyProtection="1">
      <alignment vertical="center" wrapText="1"/>
      <protection locked="0"/>
    </xf>
    <xf numFmtId="164" fontId="12" fillId="0" borderId="32" xfId="56" applyNumberFormat="1" applyFont="1" applyFill="1" applyBorder="1" applyAlignment="1" applyProtection="1">
      <alignment vertical="center" wrapText="1"/>
      <protection locked="0"/>
    </xf>
    <xf numFmtId="164" fontId="7" fillId="18" borderId="10" xfId="56" applyNumberFormat="1" applyFont="1" applyFill="1" applyBorder="1" applyAlignment="1" applyProtection="1">
      <alignment vertical="center" wrapText="1"/>
      <protection locked="0"/>
    </xf>
    <xf numFmtId="164" fontId="7" fillId="18" borderId="10" xfId="56" applyNumberFormat="1" applyFont="1" applyFill="1" applyBorder="1" applyAlignment="1" applyProtection="1">
      <alignment vertical="center" wrapText="1"/>
      <protection/>
    </xf>
    <xf numFmtId="164" fontId="12" fillId="0" borderId="24" xfId="56" applyNumberFormat="1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>
      <alignment horizontal="centerContinuous" vertical="center" wrapText="1"/>
    </xf>
    <xf numFmtId="0" fontId="12" fillId="19" borderId="37" xfId="0" applyFont="1" applyFill="1" applyBorder="1" applyAlignment="1">
      <alignment horizontal="center" vertical="center" wrapText="1"/>
    </xf>
    <xf numFmtId="0" fontId="12" fillId="19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Continuous" vertical="center" wrapText="1"/>
    </xf>
    <xf numFmtId="0" fontId="4" fillId="0" borderId="35" xfId="0" applyFont="1" applyFill="1" applyBorder="1" applyAlignment="1">
      <alignment horizontal="centerContinuous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 inden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164" fontId="12" fillId="0" borderId="23" xfId="0" applyNumberFormat="1" applyFont="1" applyBorder="1" applyAlignment="1" applyProtection="1">
      <alignment horizontal="left" vertical="center" wrapText="1" indent="1"/>
      <protection/>
    </xf>
    <xf numFmtId="164" fontId="12" fillId="0" borderId="43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Border="1" applyAlignment="1" applyProtection="1">
      <alignment horizontal="left" vertical="center" wrapText="1"/>
      <protection locked="0"/>
    </xf>
    <xf numFmtId="164" fontId="12" fillId="0" borderId="44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horizontal="left" vertical="center" wrapText="1" indent="1"/>
      <protection/>
    </xf>
    <xf numFmtId="164" fontId="7" fillId="18" borderId="10" xfId="0" applyNumberFormat="1" applyFont="1" applyFill="1" applyBorder="1" applyAlignment="1" applyProtection="1">
      <alignment vertical="center" wrapText="1"/>
      <protection/>
    </xf>
    <xf numFmtId="0" fontId="12" fillId="0" borderId="32" xfId="57" applyFont="1" applyBorder="1" applyAlignment="1" quotePrefix="1">
      <alignment horizontal="left" vertical="center" indent="3"/>
      <protection/>
    </xf>
    <xf numFmtId="164" fontId="12" fillId="0" borderId="22" xfId="56" applyNumberFormat="1" applyFont="1" applyFill="1" applyBorder="1" applyAlignment="1" applyProtection="1">
      <alignment vertical="center" wrapText="1"/>
      <protection locked="0"/>
    </xf>
    <xf numFmtId="164" fontId="12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4" fillId="0" borderId="27" xfId="56" applyNumberFormat="1" applyFont="1" applyBorder="1" applyAlignment="1" applyProtection="1">
      <alignment horizontal="center" vertical="center" wrapText="1"/>
      <protection locked="0"/>
    </xf>
    <xf numFmtId="164" fontId="4" fillId="0" borderId="27" xfId="56" applyNumberFormat="1" applyFont="1" applyBorder="1" applyAlignment="1">
      <alignment horizontal="center" vertical="center" wrapText="1"/>
      <protection/>
    </xf>
    <xf numFmtId="164" fontId="7" fillId="0" borderId="10" xfId="56" applyNumberFormat="1" applyFont="1" applyBorder="1" applyAlignment="1" applyProtection="1">
      <alignment horizontal="center" vertical="center" wrapText="1"/>
      <protection locked="0"/>
    </xf>
    <xf numFmtId="164" fontId="14" fillId="18" borderId="10" xfId="56" applyNumberFormat="1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vertical="center" wrapText="1"/>
      <protection/>
    </xf>
    <xf numFmtId="164" fontId="3" fillId="0" borderId="0" xfId="56" applyNumberFormat="1" applyFont="1" applyFill="1">
      <alignment/>
      <protection/>
    </xf>
    <xf numFmtId="164" fontId="6" fillId="0" borderId="0" xfId="56" applyNumberFormat="1" applyFont="1" applyFill="1" applyBorder="1" applyAlignment="1" applyProtection="1">
      <alignment horizontal="centerContinuous" vertical="center"/>
      <protection locked="0"/>
    </xf>
    <xf numFmtId="164" fontId="6" fillId="0" borderId="13" xfId="56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6" applyNumberFormat="1">
      <alignment/>
      <protection/>
    </xf>
    <xf numFmtId="0" fontId="12" fillId="19" borderId="1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2" fillId="0" borderId="45" xfId="0" applyNumberFormat="1" applyFont="1" applyBorder="1" applyAlignment="1" applyProtection="1">
      <alignment horizontal="left" vertical="center" wrapText="1" indent="1"/>
      <protection/>
    </xf>
    <xf numFmtId="164" fontId="7" fillId="18" borderId="11" xfId="0" applyNumberFormat="1" applyFont="1" applyFill="1" applyBorder="1" applyAlignment="1">
      <alignment horizontal="left" vertical="center" wrapText="1"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vertical="center" wrapText="1"/>
      <protection/>
    </xf>
    <xf numFmtId="164" fontId="7" fillId="0" borderId="10" xfId="56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1" fontId="12" fillId="0" borderId="20" xfId="0" applyNumberFormat="1" applyFont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183" fontId="12" fillId="20" borderId="20" xfId="57" applyNumberFormat="1" applyFont="1" applyFill="1" applyBorder="1" applyAlignment="1" applyProtection="1">
      <alignment vertical="center"/>
      <protection/>
    </xf>
    <xf numFmtId="183" fontId="14" fillId="21" borderId="29" xfId="57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164" fontId="14" fillId="18" borderId="46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164" fontId="14" fillId="18" borderId="46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47" xfId="0" applyNumberFormat="1" applyFont="1" applyFill="1" applyBorder="1" applyAlignment="1" applyProtection="1">
      <alignment vertical="center" wrapText="1"/>
      <protection locked="0"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164" fontId="12" fillId="0" borderId="43" xfId="0" applyNumberFormat="1" applyFont="1" applyFill="1" applyBorder="1" applyAlignment="1" applyProtection="1">
      <alignment vertical="center" wrapText="1"/>
      <protection locked="0"/>
    </xf>
    <xf numFmtId="164" fontId="7" fillId="18" borderId="46" xfId="0" applyNumberFormat="1" applyFont="1" applyFill="1" applyBorder="1" applyAlignment="1">
      <alignment vertical="center" wrapText="1"/>
    </xf>
    <xf numFmtId="164" fontId="14" fillId="0" borderId="46" xfId="0" applyNumberFormat="1" applyFont="1" applyFill="1" applyBorder="1" applyAlignment="1" applyProtection="1">
      <alignment vertical="center" wrapText="1"/>
      <protection locked="0"/>
    </xf>
    <xf numFmtId="164" fontId="7" fillId="18" borderId="48" xfId="0" applyNumberFormat="1" applyFont="1" applyFill="1" applyBorder="1" applyAlignment="1">
      <alignment vertical="center" wrapText="1"/>
    </xf>
    <xf numFmtId="164" fontId="6" fillId="0" borderId="25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vertical="center" wrapText="1"/>
    </xf>
    <xf numFmtId="164" fontId="12" fillId="0" borderId="49" xfId="0" applyNumberFormat="1" applyFont="1" applyFill="1" applyBorder="1" applyAlignment="1" applyProtection="1">
      <alignment vertical="center" wrapText="1"/>
      <protection locked="0"/>
    </xf>
    <xf numFmtId="183" fontId="12" fillId="0" borderId="24" xfId="57" applyNumberFormat="1" applyFont="1" applyFill="1" applyBorder="1" applyAlignment="1" applyProtection="1">
      <alignment vertical="center"/>
      <protection locked="0"/>
    </xf>
    <xf numFmtId="183" fontId="12" fillId="0" borderId="32" xfId="57" applyNumberFormat="1" applyFont="1" applyFill="1" applyBorder="1" applyAlignment="1" applyProtection="1">
      <alignment vertical="center"/>
      <protection locked="0"/>
    </xf>
    <xf numFmtId="164" fontId="4" fillId="0" borderId="46" xfId="0" applyNumberFormat="1" applyFont="1" applyBorder="1" applyAlignment="1">
      <alignment horizontal="center" vertical="center" wrapText="1"/>
    </xf>
    <xf numFmtId="164" fontId="12" fillId="18" borderId="49" xfId="0" applyNumberFormat="1" applyFont="1" applyFill="1" applyBorder="1" applyAlignment="1" applyProtection="1">
      <alignment horizontal="center" vertical="center" wrapText="1"/>
      <protection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164" fontId="20" fillId="0" borderId="0" xfId="60" applyNumberFormat="1" applyFont="1" applyAlignment="1">
      <alignment horizontal="center" vertical="center" wrapText="1"/>
      <protection/>
    </xf>
    <xf numFmtId="164" fontId="20" fillId="0" borderId="0" xfId="60" applyNumberFormat="1" applyFont="1" applyAlignment="1">
      <alignment vertical="center" wrapText="1"/>
      <protection/>
    </xf>
    <xf numFmtId="164" fontId="21" fillId="0" borderId="0" xfId="60" applyNumberFormat="1" applyFont="1" applyAlignment="1">
      <alignment horizontal="right" vertical="center"/>
      <protection/>
    </xf>
    <xf numFmtId="164" fontId="22" fillId="0" borderId="15" xfId="60" applyNumberFormat="1" applyFont="1" applyBorder="1" applyAlignment="1">
      <alignment horizontal="centerContinuous" vertical="center"/>
      <protection/>
    </xf>
    <xf numFmtId="164" fontId="22" fillId="0" borderId="50" xfId="60" applyNumberFormat="1" applyFont="1" applyBorder="1" applyAlignment="1">
      <alignment horizontal="centerContinuous" vertical="center"/>
      <protection/>
    </xf>
    <xf numFmtId="164" fontId="23" fillId="0" borderId="0" xfId="60" applyNumberFormat="1" applyFont="1" applyAlignment="1">
      <alignment vertical="center"/>
      <protection/>
    </xf>
    <xf numFmtId="164" fontId="22" fillId="0" borderId="20" xfId="60" applyNumberFormat="1" applyFont="1" applyBorder="1" applyAlignment="1">
      <alignment horizontal="center" vertical="center"/>
      <protection/>
    </xf>
    <xf numFmtId="164" fontId="22" fillId="0" borderId="51" xfId="60" applyNumberFormat="1" applyFont="1" applyBorder="1" applyAlignment="1">
      <alignment horizontal="center" vertical="center" wrapText="1"/>
      <protection/>
    </xf>
    <xf numFmtId="164" fontId="23" fillId="0" borderId="0" xfId="60" applyNumberFormat="1" applyFont="1" applyAlignment="1">
      <alignment horizontal="center" vertical="center"/>
      <protection/>
    </xf>
    <xf numFmtId="164" fontId="24" fillId="0" borderId="19" xfId="60" applyNumberFormat="1" applyFont="1" applyBorder="1" applyAlignment="1">
      <alignment horizontal="center" vertical="center" wrapText="1"/>
      <protection/>
    </xf>
    <xf numFmtId="164" fontId="24" fillId="0" borderId="20" xfId="60" applyNumberFormat="1" applyFont="1" applyBorder="1" applyAlignment="1">
      <alignment horizontal="center" vertical="center" wrapText="1"/>
      <protection/>
    </xf>
    <xf numFmtId="164" fontId="24" fillId="0" borderId="51" xfId="60" applyNumberFormat="1" applyFont="1" applyBorder="1" applyAlignment="1">
      <alignment horizontal="center" vertical="center" wrapText="1"/>
      <protection/>
    </xf>
    <xf numFmtId="164" fontId="23" fillId="0" borderId="0" xfId="60" applyNumberFormat="1" applyFont="1" applyAlignment="1">
      <alignment horizontal="center" vertical="center" wrapText="1"/>
      <protection/>
    </xf>
    <xf numFmtId="164" fontId="24" fillId="0" borderId="20" xfId="60" applyNumberFormat="1" applyFont="1" applyBorder="1" applyAlignment="1">
      <alignment horizontal="left" vertical="center" wrapText="1"/>
      <protection/>
    </xf>
    <xf numFmtId="164" fontId="25" fillId="22" borderId="20" xfId="60" applyNumberFormat="1" applyFont="1" applyFill="1" applyBorder="1" applyAlignment="1">
      <alignment horizontal="center" vertical="center" wrapText="1"/>
      <protection/>
    </xf>
    <xf numFmtId="3" fontId="24" fillId="18" borderId="20" xfId="60" applyNumberFormat="1" applyFont="1" applyFill="1" applyBorder="1" applyAlignment="1">
      <alignment vertical="center" wrapText="1"/>
      <protection/>
    </xf>
    <xf numFmtId="3" fontId="24" fillId="18" borderId="51" xfId="60" applyNumberFormat="1" applyFont="1" applyFill="1" applyBorder="1" applyAlignment="1">
      <alignment vertical="center" wrapText="1"/>
      <protection/>
    </xf>
    <xf numFmtId="164" fontId="24" fillId="0" borderId="0" xfId="60" applyNumberFormat="1" applyFont="1" applyAlignment="1">
      <alignment vertical="center" wrapText="1"/>
      <protection/>
    </xf>
    <xf numFmtId="164" fontId="24" fillId="18" borderId="20" xfId="60" applyNumberFormat="1" applyFont="1" applyFill="1" applyBorder="1" applyAlignment="1">
      <alignment vertical="center" wrapText="1"/>
      <protection/>
    </xf>
    <xf numFmtId="164" fontId="24" fillId="18" borderId="51" xfId="60" applyNumberFormat="1" applyFont="1" applyFill="1" applyBorder="1" applyAlignment="1">
      <alignment vertical="center" wrapText="1"/>
      <protection/>
    </xf>
    <xf numFmtId="0" fontId="25" fillId="0" borderId="20" xfId="60" applyFont="1" applyBorder="1" applyAlignment="1">
      <alignment horizontal="left" vertical="center" wrapText="1" indent="1"/>
      <protection/>
    </xf>
    <xf numFmtId="165" fontId="25" fillId="0" borderId="20" xfId="60" applyNumberFormat="1" applyFont="1" applyBorder="1" applyAlignment="1" applyProtection="1">
      <alignment horizontal="center" vertical="center" wrapText="1"/>
      <protection locked="0"/>
    </xf>
    <xf numFmtId="164" fontId="25" fillId="0" borderId="20" xfId="60" applyNumberFormat="1" applyFont="1" applyBorder="1" applyAlignment="1" applyProtection="1">
      <alignment vertical="center" wrapText="1"/>
      <protection locked="0"/>
    </xf>
    <xf numFmtId="164" fontId="25" fillId="0" borderId="51" xfId="60" applyNumberFormat="1" applyFont="1" applyBorder="1" applyAlignment="1" applyProtection="1">
      <alignment vertical="center" wrapText="1"/>
      <protection locked="0"/>
    </xf>
    <xf numFmtId="164" fontId="24" fillId="0" borderId="37" xfId="60" applyNumberFormat="1" applyFont="1" applyBorder="1" applyAlignment="1">
      <alignment horizontal="center" vertical="center" wrapText="1"/>
      <protection/>
    </xf>
    <xf numFmtId="164" fontId="24" fillId="0" borderId="27" xfId="60" applyNumberFormat="1" applyFont="1" applyBorder="1" applyAlignment="1">
      <alignment horizontal="left" vertical="center" wrapText="1"/>
      <protection/>
    </xf>
    <xf numFmtId="164" fontId="25" fillId="22" borderId="27" xfId="60" applyNumberFormat="1" applyFont="1" applyFill="1" applyBorder="1" applyAlignment="1">
      <alignment horizontal="center" vertical="center" wrapText="1"/>
      <protection/>
    </xf>
    <xf numFmtId="164" fontId="24" fillId="18" borderId="27" xfId="60" applyNumberFormat="1" applyFont="1" applyFill="1" applyBorder="1" applyAlignment="1">
      <alignment vertical="center" wrapText="1"/>
      <protection/>
    </xf>
    <xf numFmtId="164" fontId="24" fillId="18" borderId="52" xfId="60" applyNumberFormat="1" applyFont="1" applyFill="1" applyBorder="1" applyAlignment="1">
      <alignment vertical="center" wrapText="1"/>
      <protection/>
    </xf>
    <xf numFmtId="164" fontId="0" fillId="0" borderId="0" xfId="59" applyNumberFormat="1" applyAlignment="1">
      <alignment horizontal="center" vertical="center" wrapText="1"/>
      <protection/>
    </xf>
    <xf numFmtId="164" fontId="0" fillId="0" borderId="0" xfId="59" applyNumberFormat="1" applyAlignment="1">
      <alignment vertical="center" wrapText="1"/>
      <protection/>
    </xf>
    <xf numFmtId="164" fontId="5" fillId="0" borderId="0" xfId="59" applyNumberFormat="1" applyFont="1" applyAlignment="1">
      <alignment horizontal="right" vertical="center"/>
      <protection/>
    </xf>
    <xf numFmtId="164" fontId="4" fillId="0" borderId="17" xfId="59" applyNumberFormat="1" applyFont="1" applyBorder="1" applyAlignment="1">
      <alignment horizontal="centerContinuous" vertical="center"/>
      <protection/>
    </xf>
    <xf numFmtId="164" fontId="4" fillId="0" borderId="26" xfId="59" applyNumberFormat="1" applyFont="1" applyBorder="1" applyAlignment="1">
      <alignment horizontal="centerContinuous" vertical="center"/>
      <protection/>
    </xf>
    <xf numFmtId="164" fontId="4" fillId="0" borderId="53" xfId="59" applyNumberFormat="1" applyFont="1" applyBorder="1" applyAlignment="1">
      <alignment horizontal="centerContinuous" vertical="center"/>
      <protection/>
    </xf>
    <xf numFmtId="164" fontId="4" fillId="0" borderId="54" xfId="59" applyNumberFormat="1" applyFont="1" applyBorder="1" applyAlignment="1">
      <alignment horizontal="center" vertical="center"/>
      <protection/>
    </xf>
    <xf numFmtId="164" fontId="26" fillId="0" borderId="0" xfId="59" applyNumberFormat="1" applyFont="1" applyAlignment="1">
      <alignment vertical="center"/>
      <protection/>
    </xf>
    <xf numFmtId="164" fontId="4" fillId="0" borderId="49" xfId="59" applyNumberFormat="1" applyFont="1" applyBorder="1" applyAlignment="1">
      <alignment horizontal="center" vertical="center"/>
      <protection/>
    </xf>
    <xf numFmtId="164" fontId="4" fillId="0" borderId="48" xfId="59" applyNumberFormat="1" applyFont="1" applyBorder="1" applyAlignment="1">
      <alignment horizontal="center" vertical="center"/>
      <protection/>
    </xf>
    <xf numFmtId="164" fontId="4" fillId="0" borderId="52" xfId="59" applyNumberFormat="1" applyFont="1" applyBorder="1" applyAlignment="1">
      <alignment horizontal="center" vertical="center" wrapText="1"/>
      <protection/>
    </xf>
    <xf numFmtId="164" fontId="4" fillId="0" borderId="55" xfId="59" applyNumberFormat="1" applyFont="1" applyBorder="1" applyAlignment="1">
      <alignment horizontal="center" vertical="center"/>
      <protection/>
    </xf>
    <xf numFmtId="164" fontId="26" fillId="0" borderId="0" xfId="59" applyNumberFormat="1" applyFont="1" applyAlignment="1">
      <alignment horizontal="center" vertical="center"/>
      <protection/>
    </xf>
    <xf numFmtId="164" fontId="7" fillId="0" borderId="42" xfId="59" applyNumberFormat="1" applyFont="1" applyBorder="1" applyAlignment="1">
      <alignment horizontal="center" vertical="center" wrapText="1"/>
      <protection/>
    </xf>
    <xf numFmtId="164" fontId="7" fillId="0" borderId="10" xfId="59" applyNumberFormat="1" applyFont="1" applyBorder="1" applyAlignment="1">
      <alignment horizontal="center" vertical="center" wrapText="1"/>
      <protection/>
    </xf>
    <xf numFmtId="164" fontId="7" fillId="0" borderId="46" xfId="59" applyNumberFormat="1" applyFont="1" applyBorder="1" applyAlignment="1">
      <alignment horizontal="center" vertical="center" wrapText="1"/>
      <protection/>
    </xf>
    <xf numFmtId="164" fontId="7" fillId="0" borderId="56" xfId="59" applyNumberFormat="1" applyFont="1" applyBorder="1" applyAlignment="1">
      <alignment horizontal="center" vertical="center" wrapText="1"/>
      <protection/>
    </xf>
    <xf numFmtId="164" fontId="26" fillId="0" borderId="0" xfId="59" applyNumberFormat="1" applyFont="1" applyAlignment="1">
      <alignment horizontal="center" vertical="center" wrapText="1"/>
      <protection/>
    </xf>
    <xf numFmtId="164" fontId="4" fillId="0" borderId="14" xfId="59" applyNumberFormat="1" applyFont="1" applyBorder="1" applyAlignment="1">
      <alignment horizontal="center" vertical="center" wrapText="1"/>
      <protection/>
    </xf>
    <xf numFmtId="164" fontId="7" fillId="0" borderId="15" xfId="59" applyNumberFormat="1" applyFont="1" applyBorder="1" applyAlignment="1">
      <alignment horizontal="left" vertical="center" wrapText="1" indent="1"/>
      <protection/>
    </xf>
    <xf numFmtId="1" fontId="12" fillId="20" borderId="15" xfId="59" applyNumberFormat="1" applyFont="1" applyFill="1" applyBorder="1" applyAlignment="1" applyProtection="1">
      <alignment vertical="center" wrapText="1"/>
      <protection/>
    </xf>
    <xf numFmtId="164" fontId="12" fillId="18" borderId="15" xfId="59" applyNumberFormat="1" applyFont="1" applyFill="1" applyBorder="1" applyAlignment="1" applyProtection="1">
      <alignment vertical="center" wrapText="1"/>
      <protection/>
    </xf>
    <xf numFmtId="164" fontId="12" fillId="18" borderId="17" xfId="59" applyNumberFormat="1" applyFont="1" applyFill="1" applyBorder="1" applyAlignment="1" applyProtection="1">
      <alignment vertical="center" wrapText="1"/>
      <protection/>
    </xf>
    <xf numFmtId="164" fontId="12" fillId="18" borderId="57" xfId="59" applyNumberFormat="1" applyFont="1" applyFill="1" applyBorder="1" applyAlignment="1">
      <alignment vertical="center" wrapText="1"/>
      <protection/>
    </xf>
    <xf numFmtId="164" fontId="4" fillId="0" borderId="19" xfId="59" applyNumberFormat="1" applyFont="1" applyBorder="1" applyAlignment="1">
      <alignment horizontal="center" vertical="center" wrapText="1"/>
      <protection/>
    </xf>
    <xf numFmtId="164" fontId="12" fillId="0" borderId="20" xfId="59" applyNumberFormat="1" applyFont="1" applyBorder="1" applyAlignment="1" applyProtection="1">
      <alignment horizontal="left" vertical="center" wrapText="1" indent="1"/>
      <protection locked="0"/>
    </xf>
    <xf numFmtId="1" fontId="12" fillId="0" borderId="20" xfId="59" applyNumberFormat="1" applyFont="1" applyBorder="1" applyAlignment="1" applyProtection="1">
      <alignment vertical="center" wrapText="1"/>
      <protection locked="0"/>
    </xf>
    <xf numFmtId="164" fontId="12" fillId="0" borderId="20" xfId="59" applyNumberFormat="1" applyFont="1" applyBorder="1" applyAlignment="1" applyProtection="1">
      <alignment vertical="center" wrapText="1"/>
      <protection locked="0"/>
    </xf>
    <xf numFmtId="164" fontId="12" fillId="0" borderId="36" xfId="59" applyNumberFormat="1" applyFont="1" applyBorder="1" applyAlignment="1" applyProtection="1">
      <alignment vertical="center" wrapText="1"/>
      <protection locked="0"/>
    </xf>
    <xf numFmtId="164" fontId="12" fillId="18" borderId="58" xfId="59" applyNumberFormat="1" applyFont="1" applyFill="1" applyBorder="1" applyAlignment="1">
      <alignment vertical="center" wrapText="1"/>
      <protection/>
    </xf>
    <xf numFmtId="164" fontId="7" fillId="0" borderId="20" xfId="59" applyNumberFormat="1" applyFont="1" applyBorder="1" applyAlignment="1" applyProtection="1">
      <alignment horizontal="left" vertical="center" wrapText="1" indent="1"/>
      <protection/>
    </xf>
    <xf numFmtId="1" fontId="12" fillId="20" borderId="20" xfId="59" applyNumberFormat="1" applyFont="1" applyFill="1" applyBorder="1" applyAlignment="1" applyProtection="1">
      <alignment vertical="center" wrapText="1"/>
      <protection/>
    </xf>
    <xf numFmtId="164" fontId="12" fillId="18" borderId="20" xfId="59" applyNumberFormat="1" applyFont="1" applyFill="1" applyBorder="1" applyAlignment="1" applyProtection="1">
      <alignment vertical="center" wrapText="1"/>
      <protection/>
    </xf>
    <xf numFmtId="164" fontId="12" fillId="18" borderId="36" xfId="59" applyNumberFormat="1" applyFont="1" applyFill="1" applyBorder="1" applyAlignment="1" applyProtection="1">
      <alignment vertical="center" wrapText="1"/>
      <protection/>
    </xf>
    <xf numFmtId="164" fontId="4" fillId="0" borderId="11" xfId="59" applyNumberFormat="1" applyFont="1" applyBorder="1" applyAlignment="1">
      <alignment horizontal="center" vertical="center" wrapText="1"/>
      <protection/>
    </xf>
    <xf numFmtId="164" fontId="7" fillId="0" borderId="10" xfId="59" applyNumberFormat="1" applyFont="1" applyBorder="1" applyAlignment="1">
      <alignment horizontal="left" vertical="center" wrapText="1" indent="1"/>
      <protection/>
    </xf>
    <xf numFmtId="1" fontId="12" fillId="20" borderId="46" xfId="59" applyNumberFormat="1" applyFont="1" applyFill="1" applyBorder="1" applyAlignment="1" applyProtection="1">
      <alignment vertical="center" wrapText="1"/>
      <protection/>
    </xf>
    <xf numFmtId="164" fontId="12" fillId="18" borderId="10" xfId="59" applyNumberFormat="1" applyFont="1" applyFill="1" applyBorder="1" applyAlignment="1" applyProtection="1">
      <alignment vertical="center" wrapText="1"/>
      <protection/>
    </xf>
    <xf numFmtId="164" fontId="12" fillId="18" borderId="46" xfId="59" applyNumberFormat="1" applyFont="1" applyFill="1" applyBorder="1" applyAlignment="1" applyProtection="1">
      <alignment vertical="center" wrapText="1"/>
      <protection/>
    </xf>
    <xf numFmtId="164" fontId="12" fillId="18" borderId="59" xfId="59" applyNumberFormat="1" applyFont="1" applyFill="1" applyBorder="1" applyAlignment="1">
      <alignment vertical="center" wrapText="1"/>
      <protection/>
    </xf>
    <xf numFmtId="0" fontId="12" fillId="0" borderId="37" xfId="56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164" fontId="12" fillId="16" borderId="51" xfId="0" applyNumberFormat="1" applyFont="1" applyFill="1" applyBorder="1" applyAlignment="1" applyProtection="1">
      <alignment vertical="center" wrapText="1"/>
      <protection/>
    </xf>
    <xf numFmtId="164" fontId="12" fillId="16" borderId="60" xfId="0" applyNumberFormat="1" applyFont="1" applyFill="1" applyBorder="1" applyAlignment="1" applyProtection="1">
      <alignment vertical="center" wrapText="1"/>
      <protection/>
    </xf>
    <xf numFmtId="164" fontId="7" fillId="21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50" xfId="0" applyBorder="1" applyAlignment="1">
      <alignment vertical="center" wrapText="1"/>
    </xf>
    <xf numFmtId="0" fontId="7" fillId="0" borderId="19" xfId="0" applyFont="1" applyBorder="1" applyAlignment="1">
      <alignment horizontal="left" vertical="center" wrapText="1" indent="1"/>
    </xf>
    <xf numFmtId="164" fontId="0" fillId="0" borderId="20" xfId="0" applyNumberFormat="1" applyBorder="1" applyAlignment="1">
      <alignment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left" vertical="center" wrapText="1" indent="1"/>
    </xf>
    <xf numFmtId="164" fontId="12" fillId="18" borderId="10" xfId="0" applyNumberFormat="1" applyFont="1" applyFill="1" applyBorder="1" applyAlignment="1" applyProtection="1">
      <alignment vertical="center" wrapText="1"/>
      <protection locked="0"/>
    </xf>
    <xf numFmtId="164" fontId="12" fillId="18" borderId="29" xfId="0" applyNumberFormat="1" applyFont="1" applyFill="1" applyBorder="1" applyAlignment="1" applyProtection="1">
      <alignment horizontal="right" vertical="center" wrapText="1"/>
      <protection/>
    </xf>
    <xf numFmtId="164" fontId="12" fillId="0" borderId="19" xfId="0" applyNumberFormat="1" applyFont="1" applyBorder="1" applyAlignment="1">
      <alignment horizontal="left" vertical="center" wrapText="1"/>
    </xf>
    <xf numFmtId="3" fontId="0" fillId="0" borderId="51" xfId="0" applyNumberFormat="1" applyBorder="1" applyAlignment="1">
      <alignment vertical="center" wrapText="1"/>
    </xf>
    <xf numFmtId="3" fontId="12" fillId="0" borderId="27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51" xfId="0" applyBorder="1" applyAlignment="1">
      <alignment/>
    </xf>
    <xf numFmtId="0" fontId="0" fillId="0" borderId="19" xfId="0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4" fillId="18" borderId="1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64" fontId="14" fillId="0" borderId="47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 indent="1"/>
    </xf>
    <xf numFmtId="1" fontId="12" fillId="0" borderId="20" xfId="0" applyNumberFormat="1" applyFont="1" applyBorder="1" applyAlignment="1" applyProtection="1">
      <alignment horizontal="center" vertical="center" wrapText="1"/>
      <protection locked="0"/>
    </xf>
    <xf numFmtId="1" fontId="12" fillId="0" borderId="20" xfId="59" applyNumberFormat="1" applyFont="1" applyBorder="1" applyAlignment="1" applyProtection="1">
      <alignment horizontal="center" vertical="center" wrapText="1"/>
      <protection locked="0"/>
    </xf>
    <xf numFmtId="3" fontId="12" fillId="0" borderId="36" xfId="0" applyNumberFormat="1" applyFont="1" applyBorder="1" applyAlignment="1" applyProtection="1">
      <alignment vertical="center" wrapText="1"/>
      <protection locked="0"/>
    </xf>
    <xf numFmtId="0" fontId="12" fillId="0" borderId="20" xfId="57" applyFont="1" applyBorder="1" applyAlignment="1">
      <alignment horizontal="left" vertical="center" wrapText="1" indent="3"/>
      <protection/>
    </xf>
    <xf numFmtId="0" fontId="12" fillId="0" borderId="20" xfId="57" applyFont="1" applyBorder="1" applyAlignment="1">
      <alignment horizontal="left" vertical="center" wrapText="1" indent="1"/>
      <protection/>
    </xf>
    <xf numFmtId="3" fontId="12" fillId="0" borderId="43" xfId="0" applyNumberFormat="1" applyFont="1" applyFill="1" applyBorder="1" applyAlignment="1" applyProtection="1">
      <alignment vertical="center" wrapText="1"/>
      <protection locked="0"/>
    </xf>
    <xf numFmtId="3" fontId="12" fillId="0" borderId="36" xfId="0" applyNumberFormat="1" applyFont="1" applyFill="1" applyBorder="1" applyAlignment="1" applyProtection="1">
      <alignment vertical="center" wrapText="1"/>
      <protection locked="0"/>
    </xf>
    <xf numFmtId="0" fontId="4" fillId="0" borderId="46" xfId="0" applyFont="1" applyBorder="1" applyAlignment="1">
      <alignment horizontal="center" vertical="center" wrapText="1"/>
    </xf>
    <xf numFmtId="0" fontId="4" fillId="18" borderId="19" xfId="0" applyFont="1" applyFill="1" applyBorder="1" applyAlignment="1">
      <alignment horizontal="center" vertical="center" wrapText="1"/>
    </xf>
    <xf numFmtId="164" fontId="4" fillId="18" borderId="36" xfId="0" applyNumberFormat="1" applyFont="1" applyFill="1" applyBorder="1" applyAlignment="1">
      <alignment horizontal="right" vertical="center" wrapText="1"/>
    </xf>
    <xf numFmtId="164" fontId="4" fillId="18" borderId="51" xfId="0" applyNumberFormat="1" applyFont="1" applyFill="1" applyBorder="1" applyAlignment="1">
      <alignment horizontal="right" vertical="center" wrapText="1"/>
    </xf>
    <xf numFmtId="0" fontId="4" fillId="18" borderId="19" xfId="0" applyFont="1" applyFill="1" applyBorder="1" applyAlignment="1">
      <alignment horizontal="center" vertical="center" wrapText="1"/>
    </xf>
    <xf numFmtId="164" fontId="7" fillId="18" borderId="36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2" fillId="0" borderId="27" xfId="56" applyFont="1" applyFill="1" applyBorder="1" applyAlignment="1" applyProtection="1">
      <alignment horizontal="left" vertical="center" wrapText="1" indent="1"/>
      <protection/>
    </xf>
    <xf numFmtId="164" fontId="12" fillId="0" borderId="27" xfId="56" applyNumberFormat="1" applyFont="1" applyFill="1" applyBorder="1" applyAlignment="1" applyProtection="1">
      <alignment vertical="center" wrapText="1"/>
      <protection locked="0"/>
    </xf>
    <xf numFmtId="164" fontId="12" fillId="0" borderId="24" xfId="56" applyNumberFormat="1" applyFont="1" applyFill="1" applyBorder="1" applyAlignment="1" applyProtection="1">
      <alignment vertical="center"/>
      <protection locked="0"/>
    </xf>
    <xf numFmtId="164" fontId="12" fillId="0" borderId="20" xfId="56" applyNumberFormat="1" applyFont="1" applyFill="1" applyBorder="1" applyAlignment="1" applyProtection="1">
      <alignment vertical="center"/>
      <protection locked="0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57" applyFont="1" applyBorder="1" applyAlignment="1">
      <alignment horizontal="right"/>
      <protection/>
    </xf>
    <xf numFmtId="164" fontId="4" fillId="0" borderId="52" xfId="56" applyNumberFormat="1" applyFont="1" applyBorder="1" applyAlignment="1" applyProtection="1">
      <alignment horizontal="center" vertical="center" wrapText="1"/>
      <protection locked="0"/>
    </xf>
    <xf numFmtId="164" fontId="7" fillId="0" borderId="12" xfId="56" applyNumberFormat="1" applyFont="1" applyBorder="1" applyAlignment="1" applyProtection="1">
      <alignment horizontal="center" vertical="center" wrapText="1"/>
      <protection locked="0"/>
    </xf>
    <xf numFmtId="164" fontId="7" fillId="18" borderId="61" xfId="56" applyNumberFormat="1" applyFont="1" applyFill="1" applyBorder="1" applyAlignment="1" applyProtection="1">
      <alignment vertical="center" wrapText="1"/>
      <protection/>
    </xf>
    <xf numFmtId="164" fontId="7" fillId="0" borderId="12" xfId="56" applyNumberFormat="1" applyFont="1" applyFill="1" applyBorder="1" applyAlignment="1" applyProtection="1">
      <alignment vertical="center" wrapText="1"/>
      <protection locked="0"/>
    </xf>
    <xf numFmtId="164" fontId="7" fillId="18" borderId="12" xfId="56" applyNumberFormat="1" applyFont="1" applyFill="1" applyBorder="1" applyAlignment="1" applyProtection="1">
      <alignment vertical="center" wrapText="1"/>
      <protection/>
    </xf>
    <xf numFmtId="164" fontId="12" fillId="0" borderId="62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51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63" xfId="56" applyNumberFormat="1" applyFont="1" applyFill="1" applyBorder="1" applyAlignment="1" applyProtection="1">
      <alignment vertical="center" wrapText="1"/>
      <protection locked="0"/>
    </xf>
    <xf numFmtId="164" fontId="12" fillId="0" borderId="62" xfId="56" applyNumberFormat="1" applyFont="1" applyFill="1" applyBorder="1" applyAlignment="1" applyProtection="1">
      <alignment vertical="center" wrapText="1"/>
      <protection locked="0"/>
    </xf>
    <xf numFmtId="164" fontId="12" fillId="0" borderId="60" xfId="56" applyNumberFormat="1" applyFont="1" applyFill="1" applyBorder="1" applyAlignment="1" applyProtection="1">
      <alignment vertical="center" wrapText="1"/>
      <protection locked="0"/>
    </xf>
    <xf numFmtId="164" fontId="12" fillId="0" borderId="51" xfId="56" applyNumberFormat="1" applyFont="1" applyFill="1" applyBorder="1" applyAlignment="1" applyProtection="1">
      <alignment vertical="center" wrapText="1"/>
      <protection locked="0"/>
    </xf>
    <xf numFmtId="164" fontId="12" fillId="0" borderId="52" xfId="56" applyNumberFormat="1" applyFont="1" applyFill="1" applyBorder="1" applyAlignment="1" applyProtection="1">
      <alignment vertical="center" wrapText="1"/>
      <protection locked="0"/>
    </xf>
    <xf numFmtId="164" fontId="14" fillId="18" borderId="12" xfId="56" applyNumberFormat="1" applyFont="1" applyFill="1" applyBorder="1" applyAlignment="1" applyProtection="1">
      <alignment vertical="center" wrapText="1"/>
      <protection/>
    </xf>
    <xf numFmtId="164" fontId="7" fillId="18" borderId="12" xfId="56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14" fillId="18" borderId="12" xfId="0" applyNumberFormat="1" applyFont="1" applyFill="1" applyBorder="1" applyAlignment="1" applyProtection="1">
      <alignment vertical="center" wrapText="1"/>
      <protection/>
    </xf>
    <xf numFmtId="164" fontId="12" fillId="0" borderId="51" xfId="0" applyNumberFormat="1" applyFont="1" applyFill="1" applyBorder="1" applyAlignment="1" applyProtection="1">
      <alignment vertical="center" wrapText="1"/>
      <protection locked="0"/>
    </xf>
    <xf numFmtId="164" fontId="14" fillId="18" borderId="12" xfId="0" applyNumberFormat="1" applyFont="1" applyFill="1" applyBorder="1" applyAlignment="1">
      <alignment vertical="center" wrapText="1"/>
    </xf>
    <xf numFmtId="164" fontId="12" fillId="0" borderId="50" xfId="0" applyNumberFormat="1" applyFont="1" applyFill="1" applyBorder="1" applyAlignment="1" applyProtection="1">
      <alignment vertical="center" wrapText="1"/>
      <protection locked="0"/>
    </xf>
    <xf numFmtId="164" fontId="12" fillId="0" borderId="62" xfId="0" applyNumberFormat="1" applyFont="1" applyFill="1" applyBorder="1" applyAlignment="1" applyProtection="1">
      <alignment vertical="center" wrapText="1"/>
      <protection locked="0"/>
    </xf>
    <xf numFmtId="164" fontId="12" fillId="0" borderId="60" xfId="0" applyNumberFormat="1" applyFont="1" applyFill="1" applyBorder="1" applyAlignment="1" applyProtection="1">
      <alignment vertical="center" wrapText="1"/>
      <protection locked="0"/>
    </xf>
    <xf numFmtId="0" fontId="2" fillId="0" borderId="52" xfId="0" applyFont="1" applyBorder="1" applyAlignment="1">
      <alignment vertical="center" wrapText="1"/>
    </xf>
    <xf numFmtId="3" fontId="12" fillId="0" borderId="63" xfId="0" applyNumberFormat="1" applyFont="1" applyFill="1" applyBorder="1" applyAlignment="1" applyProtection="1">
      <alignment vertical="center" wrapText="1"/>
      <protection locked="0"/>
    </xf>
    <xf numFmtId="3" fontId="12" fillId="0" borderId="51" xfId="0" applyNumberFormat="1" applyFont="1" applyFill="1" applyBorder="1" applyAlignment="1" applyProtection="1">
      <alignment vertical="center" wrapText="1"/>
      <protection locked="0"/>
    </xf>
    <xf numFmtId="3" fontId="12" fillId="0" borderId="52" xfId="0" applyNumberFormat="1" applyFont="1" applyBorder="1" applyAlignment="1">
      <alignment vertical="center" wrapText="1"/>
    </xf>
    <xf numFmtId="164" fontId="12" fillId="0" borderId="63" xfId="0" applyNumberFormat="1" applyFont="1" applyFill="1" applyBorder="1" applyAlignment="1" applyProtection="1">
      <alignment vertical="center" wrapText="1"/>
      <protection locked="0"/>
    </xf>
    <xf numFmtId="164" fontId="7" fillId="18" borderId="12" xfId="0" applyNumberFormat="1" applyFont="1" applyFill="1" applyBorder="1" applyAlignment="1">
      <alignment vertical="center" wrapText="1"/>
    </xf>
    <xf numFmtId="164" fontId="12" fillId="0" borderId="52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62" xfId="0" applyNumberFormat="1" applyFont="1" applyFill="1" applyBorder="1" applyAlignment="1">
      <alignment vertical="center" wrapText="1"/>
    </xf>
    <xf numFmtId="164" fontId="7" fillId="18" borderId="52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5" fillId="0" borderId="65" xfId="0" applyFont="1" applyFill="1" applyBorder="1" applyAlignment="1">
      <alignment horizontal="right"/>
    </xf>
    <xf numFmtId="164" fontId="6" fillId="0" borderId="66" xfId="0" applyNumberFormat="1" applyFont="1" applyFill="1" applyBorder="1" applyAlignment="1">
      <alignment horizontal="left" vertical="center" wrapText="1"/>
    </xf>
    <xf numFmtId="164" fontId="12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66" xfId="0" applyNumberFormat="1" applyFont="1" applyFill="1" applyBorder="1" applyAlignment="1">
      <alignment vertical="center" wrapText="1"/>
    </xf>
    <xf numFmtId="164" fontId="12" fillId="18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3" fontId="12" fillId="0" borderId="43" xfId="67" applyNumberFormat="1" applyFont="1" applyBorder="1" applyAlignment="1" applyProtection="1">
      <alignment vertical="center" wrapText="1"/>
      <protection locked="0"/>
    </xf>
    <xf numFmtId="3" fontId="12" fillId="0" borderId="44" xfId="0" applyNumberFormat="1" applyFont="1" applyBorder="1" applyAlignment="1" applyProtection="1">
      <alignment vertical="center" wrapText="1"/>
      <protection locked="0"/>
    </xf>
    <xf numFmtId="3" fontId="12" fillId="0" borderId="63" xfId="67" applyNumberFormat="1" applyFont="1" applyBorder="1" applyAlignment="1" applyProtection="1">
      <alignment vertical="center" wrapText="1"/>
      <protection locked="0"/>
    </xf>
    <xf numFmtId="3" fontId="12" fillId="0" borderId="51" xfId="0" applyNumberFormat="1" applyFont="1" applyBorder="1" applyAlignment="1" applyProtection="1">
      <alignment vertical="center" wrapText="1"/>
      <protection locked="0"/>
    </xf>
    <xf numFmtId="3" fontId="12" fillId="0" borderId="60" xfId="0" applyNumberFormat="1" applyFont="1" applyBorder="1" applyAlignment="1" applyProtection="1">
      <alignment vertical="center" wrapText="1"/>
      <protection locked="0"/>
    </xf>
    <xf numFmtId="3" fontId="12" fillId="18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63" xfId="0" applyNumberFormat="1" applyFont="1" applyBorder="1" applyAlignment="1" applyProtection="1">
      <alignment vertical="center" wrapText="1"/>
      <protection locked="0"/>
    </xf>
    <xf numFmtId="164" fontId="12" fillId="0" borderId="51" xfId="0" applyNumberFormat="1" applyFont="1" applyBorder="1" applyAlignment="1" applyProtection="1">
      <alignment vertical="center" wrapText="1"/>
      <protection locked="0"/>
    </xf>
    <xf numFmtId="164" fontId="12" fillId="18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57" applyFont="1" applyBorder="1" applyAlignment="1">
      <alignment horizontal="center" vertical="center"/>
      <protection/>
    </xf>
    <xf numFmtId="183" fontId="12" fillId="0" borderId="50" xfId="57" applyNumberFormat="1" applyFont="1" applyBorder="1" applyAlignment="1" applyProtection="1">
      <alignment horizontal="right" vertical="center"/>
      <protection locked="0"/>
    </xf>
    <xf numFmtId="183" fontId="12" fillId="0" borderId="51" xfId="57" applyNumberFormat="1" applyFont="1" applyBorder="1" applyAlignment="1" applyProtection="1">
      <alignment horizontal="right" vertical="center"/>
      <protection locked="0"/>
    </xf>
    <xf numFmtId="183" fontId="12" fillId="0" borderId="60" xfId="57" applyNumberFormat="1" applyFont="1" applyBorder="1" applyAlignment="1" applyProtection="1">
      <alignment horizontal="right" vertical="center"/>
      <protection locked="0"/>
    </xf>
    <xf numFmtId="183" fontId="14" fillId="18" borderId="12" xfId="57" applyNumberFormat="1" applyFont="1" applyFill="1" applyBorder="1" applyAlignment="1">
      <alignment vertical="center"/>
      <protection/>
    </xf>
    <xf numFmtId="183" fontId="12" fillId="0" borderId="63" xfId="57" applyNumberFormat="1" applyFont="1" applyFill="1" applyBorder="1" applyAlignment="1" applyProtection="1">
      <alignment vertical="center"/>
      <protection locked="0"/>
    </xf>
    <xf numFmtId="183" fontId="12" fillId="0" borderId="60" xfId="57" applyNumberFormat="1" applyFont="1" applyFill="1" applyBorder="1" applyAlignment="1" applyProtection="1">
      <alignment vertical="center"/>
      <protection locked="0"/>
    </xf>
    <xf numFmtId="183" fontId="12" fillId="0" borderId="63" xfId="57" applyNumberFormat="1" applyFont="1" applyBorder="1" applyAlignment="1" applyProtection="1">
      <alignment vertical="center"/>
      <protection locked="0"/>
    </xf>
    <xf numFmtId="183" fontId="12" fillId="20" borderId="51" xfId="57" applyNumberFormat="1" applyFont="1" applyFill="1" applyBorder="1" applyAlignment="1" applyProtection="1">
      <alignment vertical="center"/>
      <protection/>
    </xf>
    <xf numFmtId="183" fontId="14" fillId="18" borderId="51" xfId="57" applyNumberFormat="1" applyFont="1" applyFill="1" applyBorder="1" applyAlignment="1">
      <alignment vertical="center"/>
      <protection/>
    </xf>
    <xf numFmtId="183" fontId="12" fillId="0" borderId="51" xfId="57" applyNumberFormat="1" applyFont="1" applyBorder="1" applyAlignment="1" applyProtection="1">
      <alignment vertical="center"/>
      <protection locked="0"/>
    </xf>
    <xf numFmtId="183" fontId="12" fillId="0" borderId="60" xfId="57" applyNumberFormat="1" applyFont="1" applyBorder="1" applyAlignment="1" applyProtection="1">
      <alignment vertical="center"/>
      <protection locked="0"/>
    </xf>
    <xf numFmtId="183" fontId="14" fillId="18" borderId="12" xfId="57" applyNumberFormat="1" applyFont="1" applyFill="1" applyBorder="1" applyAlignment="1" applyProtection="1">
      <alignment vertical="center"/>
      <protection/>
    </xf>
    <xf numFmtId="183" fontId="14" fillId="18" borderId="50" xfId="57" applyNumberFormat="1" applyFont="1" applyFill="1" applyBorder="1" applyAlignment="1" applyProtection="1">
      <alignment vertical="center"/>
      <protection/>
    </xf>
    <xf numFmtId="183" fontId="14" fillId="18" borderId="52" xfId="57" applyNumberFormat="1" applyFont="1" applyFill="1" applyBorder="1" applyAlignment="1" applyProtection="1">
      <alignment vertical="center"/>
      <protection/>
    </xf>
    <xf numFmtId="183" fontId="14" fillId="18" borderId="61" xfId="57" applyNumberFormat="1" applyFont="1" applyFill="1" applyBorder="1" applyAlignment="1" applyProtection="1">
      <alignment vertical="center"/>
      <protection/>
    </xf>
    <xf numFmtId="183" fontId="14" fillId="18" borderId="30" xfId="57" applyNumberFormat="1" applyFont="1" applyFill="1" applyBorder="1" applyAlignment="1" applyProtection="1">
      <alignment vertical="center"/>
      <protection/>
    </xf>
    <xf numFmtId="183" fontId="14" fillId="21" borderId="30" xfId="57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2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24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12" fillId="0" borderId="20" xfId="0" applyFont="1" applyBorder="1" applyAlignment="1" applyProtection="1">
      <alignment vertical="center" wrapText="1"/>
      <protection locked="0"/>
    </xf>
    <xf numFmtId="0" fontId="0" fillId="18" borderId="11" xfId="0" applyFill="1" applyBorder="1" applyAlignment="1">
      <alignment horizontal="center" vertical="center" wrapText="1"/>
    </xf>
    <xf numFmtId="0" fontId="7" fillId="18" borderId="29" xfId="0" applyFont="1" applyFill="1" applyBorder="1" applyAlignment="1">
      <alignment vertical="center" wrapText="1"/>
    </xf>
    <xf numFmtId="164" fontId="7" fillId="18" borderId="29" xfId="0" applyNumberFormat="1" applyFont="1" applyFill="1" applyBorder="1" applyAlignment="1">
      <alignment vertical="center" wrapText="1"/>
    </xf>
    <xf numFmtId="164" fontId="7" fillId="18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38" xfId="58" applyFont="1" applyBorder="1" applyAlignment="1" applyProtection="1">
      <alignment horizontal="center" vertical="center" wrapText="1"/>
      <protection/>
    </xf>
    <xf numFmtId="0" fontId="4" fillId="0" borderId="39" xfId="58" applyFont="1" applyBorder="1" applyAlignment="1" applyProtection="1">
      <alignment horizontal="center" vertical="center"/>
      <protection/>
    </xf>
    <xf numFmtId="0" fontId="4" fillId="0" borderId="39" xfId="58" applyFont="1" applyBorder="1" applyAlignment="1" applyProtection="1">
      <alignment horizontal="center" vertical="center"/>
      <protection/>
    </xf>
    <xf numFmtId="0" fontId="4" fillId="0" borderId="61" xfId="58" applyFont="1" applyBorder="1" applyAlignment="1" applyProtection="1">
      <alignment horizontal="center" vertical="center"/>
      <protection/>
    </xf>
    <xf numFmtId="0" fontId="2" fillId="0" borderId="0" xfId="58" applyFont="1" applyProtection="1">
      <alignment/>
      <protection/>
    </xf>
    <xf numFmtId="0" fontId="3" fillId="0" borderId="0" xfId="58" applyProtection="1">
      <alignment/>
      <protection/>
    </xf>
    <xf numFmtId="0" fontId="0" fillId="0" borderId="11" xfId="58" applyFont="1" applyBorder="1" applyAlignment="1" applyProtection="1">
      <alignment horizontal="left" vertical="center" indent="1"/>
      <protection/>
    </xf>
    <xf numFmtId="0" fontId="14" fillId="0" borderId="10" xfId="58" applyFont="1" applyBorder="1" applyAlignment="1" applyProtection="1">
      <alignment horizontal="left" vertical="center" indent="1"/>
      <protection/>
    </xf>
    <xf numFmtId="164" fontId="12" fillId="0" borderId="10" xfId="58" applyNumberFormat="1" applyFont="1" applyBorder="1" applyAlignment="1" applyProtection="1">
      <alignment vertical="center"/>
      <protection/>
    </xf>
    <xf numFmtId="164" fontId="12" fillId="0" borderId="12" xfId="58" applyNumberFormat="1" applyFont="1" applyFill="1" applyBorder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/>
    </xf>
    <xf numFmtId="0" fontId="3" fillId="0" borderId="0" xfId="58" applyAlignment="1" applyProtection="1">
      <alignment vertical="center"/>
      <protection/>
    </xf>
    <xf numFmtId="0" fontId="0" fillId="0" borderId="19" xfId="58" applyFont="1" applyBorder="1" applyAlignment="1" applyProtection="1">
      <alignment horizontal="left" vertical="center" indent="1"/>
      <protection/>
    </xf>
    <xf numFmtId="0" fontId="12" fillId="0" borderId="20" xfId="58" applyFont="1" applyBorder="1" applyAlignment="1" applyProtection="1">
      <alignment horizontal="left" vertical="center" indent="1"/>
      <protection locked="0"/>
    </xf>
    <xf numFmtId="164" fontId="12" fillId="0" borderId="20" xfId="58" applyNumberFormat="1" applyFont="1" applyBorder="1" applyAlignment="1" applyProtection="1">
      <alignment vertical="center"/>
      <protection locked="0"/>
    </xf>
    <xf numFmtId="164" fontId="12" fillId="18" borderId="51" xfId="58" applyNumberFormat="1" applyFont="1" applyFill="1" applyBorder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3" fillId="0" borderId="0" xfId="58" applyAlignment="1" applyProtection="1">
      <alignment vertical="center"/>
      <protection locked="0"/>
    </xf>
    <xf numFmtId="0" fontId="0" fillId="0" borderId="21" xfId="58" applyFont="1" applyBorder="1" applyAlignment="1" applyProtection="1">
      <alignment horizontal="left" vertical="center" indent="1"/>
      <protection/>
    </xf>
    <xf numFmtId="0" fontId="12" fillId="0" borderId="24" xfId="58" applyFont="1" applyBorder="1" applyAlignment="1" applyProtection="1">
      <alignment horizontal="left" vertical="center" indent="1"/>
      <protection locked="0"/>
    </xf>
    <xf numFmtId="164" fontId="12" fillId="0" borderId="24" xfId="58" applyNumberFormat="1" applyFont="1" applyBorder="1" applyAlignment="1" applyProtection="1">
      <alignment vertical="center"/>
      <protection locked="0"/>
    </xf>
    <xf numFmtId="164" fontId="12" fillId="18" borderId="63" xfId="58" applyNumberFormat="1" applyFont="1" applyFill="1" applyBorder="1" applyAlignment="1" applyProtection="1">
      <alignment vertical="center"/>
      <protection/>
    </xf>
    <xf numFmtId="0" fontId="12" fillId="0" borderId="32" xfId="58" applyFont="1" applyBorder="1" applyAlignment="1" applyProtection="1">
      <alignment horizontal="left" vertical="center" indent="1"/>
      <protection locked="0"/>
    </xf>
    <xf numFmtId="164" fontId="12" fillId="0" borderId="32" xfId="58" applyNumberFormat="1" applyFont="1" applyBorder="1" applyAlignment="1" applyProtection="1">
      <alignment vertical="center"/>
      <protection locked="0"/>
    </xf>
    <xf numFmtId="164" fontId="12" fillId="18" borderId="60" xfId="58" applyNumberFormat="1" applyFont="1" applyFill="1" applyBorder="1" applyAlignment="1" applyProtection="1">
      <alignment vertical="center"/>
      <protection/>
    </xf>
    <xf numFmtId="0" fontId="7" fillId="18" borderId="10" xfId="58" applyFont="1" applyFill="1" applyBorder="1" applyAlignment="1" applyProtection="1">
      <alignment horizontal="left" vertical="center" indent="1"/>
      <protection/>
    </xf>
    <xf numFmtId="164" fontId="7" fillId="18" borderId="10" xfId="58" applyNumberFormat="1" applyFont="1" applyFill="1" applyBorder="1" applyAlignment="1" applyProtection="1">
      <alignment vertical="center"/>
      <protection/>
    </xf>
    <xf numFmtId="164" fontId="7" fillId="18" borderId="12" xfId="58" applyNumberFormat="1" applyFont="1" applyFill="1" applyBorder="1" applyAlignment="1" applyProtection="1">
      <alignment vertical="center"/>
      <protection/>
    </xf>
    <xf numFmtId="0" fontId="14" fillId="0" borderId="10" xfId="58" applyFont="1" applyFill="1" applyBorder="1" applyAlignment="1" applyProtection="1">
      <alignment horizontal="left" vertical="center" indent="1"/>
      <protection/>
    </xf>
    <xf numFmtId="164" fontId="12" fillId="0" borderId="10" xfId="58" applyNumberFormat="1" applyFont="1" applyFill="1" applyBorder="1" applyAlignment="1" applyProtection="1">
      <alignment vertical="center"/>
      <protection/>
    </xf>
    <xf numFmtId="0" fontId="0" fillId="0" borderId="23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left" vertical="center" indent="1"/>
      <protection/>
    </xf>
    <xf numFmtId="0" fontId="0" fillId="0" borderId="0" xfId="58" applyFont="1" applyProtection="1">
      <alignment/>
      <protection/>
    </xf>
    <xf numFmtId="0" fontId="3" fillId="0" borderId="0" xfId="58" applyProtection="1">
      <alignment/>
      <protection locked="0"/>
    </xf>
    <xf numFmtId="0" fontId="2" fillId="0" borderId="0" xfId="58" applyFont="1" applyProtection="1">
      <alignment/>
      <protection locked="0"/>
    </xf>
    <xf numFmtId="0" fontId="12" fillId="0" borderId="22" xfId="58" applyFont="1" applyBorder="1" applyAlignment="1" applyProtection="1">
      <alignment horizontal="left" vertical="center" indent="1"/>
      <protection/>
    </xf>
    <xf numFmtId="164" fontId="12" fillId="0" borderId="22" xfId="58" applyNumberFormat="1" applyFont="1" applyBorder="1" applyAlignment="1" applyProtection="1">
      <alignment vertical="center"/>
      <protection locked="0"/>
    </xf>
    <xf numFmtId="164" fontId="12" fillId="18" borderId="62" xfId="58" applyNumberFormat="1" applyFont="1" applyFill="1" applyBorder="1" applyAlignment="1" applyProtection="1">
      <alignment vertical="center"/>
      <protection/>
    </xf>
    <xf numFmtId="0" fontId="4" fillId="0" borderId="11" xfId="58" applyFont="1" applyBorder="1" applyAlignment="1" applyProtection="1">
      <alignment horizontal="center"/>
      <protection/>
    </xf>
    <xf numFmtId="0" fontId="4" fillId="18" borderId="10" xfId="58" applyFont="1" applyFill="1" applyBorder="1" applyAlignment="1" applyProtection="1">
      <alignment horizontal="left" indent="1"/>
      <protection locked="0"/>
    </xf>
    <xf numFmtId="164" fontId="4" fillId="18" borderId="10" xfId="58" applyNumberFormat="1" applyFont="1" applyFill="1" applyBorder="1" applyProtection="1">
      <alignment/>
      <protection/>
    </xf>
    <xf numFmtId="164" fontId="4" fillId="18" borderId="12" xfId="58" applyNumberFormat="1" applyFont="1" applyFill="1" applyBorder="1" applyProtection="1">
      <alignment/>
      <protection/>
    </xf>
    <xf numFmtId="0" fontId="4" fillId="18" borderId="11" xfId="58" applyFont="1" applyFill="1" applyBorder="1" applyProtection="1">
      <alignment/>
      <protection locked="0"/>
    </xf>
    <xf numFmtId="0" fontId="4" fillId="18" borderId="10" xfId="58" applyFont="1" applyFill="1" applyBorder="1" applyProtection="1">
      <alignment/>
      <protection locked="0"/>
    </xf>
    <xf numFmtId="164" fontId="4" fillId="18" borderId="10" xfId="58" applyNumberFormat="1" applyFont="1" applyFill="1" applyBorder="1" applyProtection="1">
      <alignment/>
      <protection locked="0"/>
    </xf>
    <xf numFmtId="0" fontId="26" fillId="18" borderId="12" xfId="58" applyFont="1" applyFill="1" applyBorder="1" applyProtection="1">
      <alignment/>
      <protection/>
    </xf>
    <xf numFmtId="0" fontId="4" fillId="0" borderId="11" xfId="58" applyFont="1" applyBorder="1" applyAlignment="1" applyProtection="1">
      <alignment horizontal="center" vertical="center" wrapText="1"/>
      <protection/>
    </xf>
    <xf numFmtId="0" fontId="4" fillId="0" borderId="46" xfId="58" applyFont="1" applyBorder="1" applyAlignment="1" applyProtection="1">
      <alignment horizontal="center" vertical="center"/>
      <protection/>
    </xf>
    <xf numFmtId="0" fontId="4" fillId="0" borderId="10" xfId="58" applyFont="1" applyBorder="1" applyAlignment="1" applyProtection="1">
      <alignment horizontal="center" vertical="center"/>
      <protection/>
    </xf>
    <xf numFmtId="0" fontId="4" fillId="0" borderId="46" xfId="58" applyFont="1" applyBorder="1" applyAlignment="1" applyProtection="1">
      <alignment horizontal="center" vertical="center"/>
      <protection/>
    </xf>
    <xf numFmtId="0" fontId="4" fillId="0" borderId="59" xfId="58" applyFont="1" applyBorder="1" applyAlignment="1" applyProtection="1">
      <alignment horizontal="center" vertical="center"/>
      <protection/>
    </xf>
    <xf numFmtId="0" fontId="0" fillId="0" borderId="23" xfId="58" applyFont="1" applyBorder="1" applyProtection="1">
      <alignment/>
      <protection/>
    </xf>
    <xf numFmtId="0" fontId="12" fillId="0" borderId="17" xfId="58" applyFont="1" applyBorder="1" applyProtection="1">
      <alignment/>
      <protection locked="0"/>
    </xf>
    <xf numFmtId="164" fontId="12" fillId="18" borderId="67" xfId="58" applyNumberFormat="1" applyFont="1" applyFill="1" applyBorder="1" applyProtection="1">
      <alignment/>
      <protection/>
    </xf>
    <xf numFmtId="0" fontId="0" fillId="0" borderId="19" xfId="58" applyFont="1" applyBorder="1" applyProtection="1">
      <alignment/>
      <protection/>
    </xf>
    <xf numFmtId="0" fontId="12" fillId="0" borderId="36" xfId="58" applyFont="1" applyBorder="1" applyProtection="1">
      <alignment/>
      <protection locked="0"/>
    </xf>
    <xf numFmtId="164" fontId="12" fillId="0" borderId="20" xfId="58" applyNumberFormat="1" applyFont="1" applyBorder="1" applyProtection="1">
      <alignment/>
      <protection locked="0"/>
    </xf>
    <xf numFmtId="164" fontId="12" fillId="0" borderId="36" xfId="58" applyNumberFormat="1" applyFont="1" applyBorder="1" applyProtection="1">
      <alignment/>
      <protection locked="0"/>
    </xf>
    <xf numFmtId="164" fontId="12" fillId="18" borderId="58" xfId="58" applyNumberFormat="1" applyFont="1" applyFill="1" applyBorder="1" applyProtection="1">
      <alignment/>
      <protection/>
    </xf>
    <xf numFmtId="0" fontId="0" fillId="0" borderId="31" xfId="58" applyFont="1" applyBorder="1" applyProtection="1">
      <alignment/>
      <protection/>
    </xf>
    <xf numFmtId="0" fontId="12" fillId="0" borderId="44" xfId="58" applyFont="1" applyBorder="1" applyProtection="1">
      <alignment/>
      <protection locked="0"/>
    </xf>
    <xf numFmtId="164" fontId="12" fillId="0" borderId="27" xfId="58" applyNumberFormat="1" applyFont="1" applyBorder="1" applyProtection="1">
      <alignment/>
      <protection locked="0"/>
    </xf>
    <xf numFmtId="164" fontId="12" fillId="0" borderId="32" xfId="58" applyNumberFormat="1" applyFont="1" applyBorder="1" applyProtection="1">
      <alignment/>
      <protection locked="0"/>
    </xf>
    <xf numFmtId="164" fontId="12" fillId="0" borderId="44" xfId="58" applyNumberFormat="1" applyFont="1" applyBorder="1" applyProtection="1">
      <alignment/>
      <protection locked="0"/>
    </xf>
    <xf numFmtId="164" fontId="12" fillId="18" borderId="68" xfId="58" applyNumberFormat="1" applyFont="1" applyFill="1" applyBorder="1" applyProtection="1">
      <alignment/>
      <protection/>
    </xf>
    <xf numFmtId="0" fontId="0" fillId="0" borderId="11" xfId="58" applyFont="1" applyBorder="1" applyProtection="1">
      <alignment/>
      <protection/>
    </xf>
    <xf numFmtId="0" fontId="7" fillId="0" borderId="12" xfId="58" applyFont="1" applyBorder="1" applyProtection="1">
      <alignment/>
      <protection/>
    </xf>
    <xf numFmtId="164" fontId="7" fillId="18" borderId="41" xfId="58" applyNumberFormat="1" applyFont="1" applyFill="1" applyBorder="1" applyProtection="1">
      <alignment/>
      <protection/>
    </xf>
    <xf numFmtId="164" fontId="7" fillId="18" borderId="10" xfId="58" applyNumberFormat="1" applyFont="1" applyFill="1" applyBorder="1" applyProtection="1">
      <alignment/>
      <protection/>
    </xf>
    <xf numFmtId="164" fontId="7" fillId="18" borderId="46" xfId="58" applyNumberFormat="1" applyFont="1" applyFill="1" applyBorder="1" applyProtection="1">
      <alignment/>
      <protection/>
    </xf>
    <xf numFmtId="164" fontId="7" fillId="18" borderId="59" xfId="58" applyNumberFormat="1" applyFont="1" applyFill="1" applyBorder="1" applyProtection="1">
      <alignment/>
      <protection/>
    </xf>
    <xf numFmtId="0" fontId="0" fillId="0" borderId="0" xfId="58" applyFont="1" applyProtection="1">
      <alignment/>
      <protection locked="0"/>
    </xf>
    <xf numFmtId="3" fontId="0" fillId="0" borderId="36" xfId="0" applyNumberFormat="1" applyBorder="1" applyAlignment="1">
      <alignment vertical="center" wrapText="1"/>
    </xf>
    <xf numFmtId="164" fontId="7" fillId="18" borderId="44" xfId="0" applyNumberFormat="1" applyFont="1" applyFill="1" applyBorder="1" applyAlignment="1" applyProtection="1">
      <alignment vertical="center" wrapText="1"/>
      <protection locked="0"/>
    </xf>
    <xf numFmtId="0" fontId="4" fillId="18" borderId="31" xfId="0" applyFont="1" applyFill="1" applyBorder="1" applyAlignment="1">
      <alignment horizontal="left" vertical="center" wrapText="1"/>
    </xf>
    <xf numFmtId="164" fontId="6" fillId="0" borderId="0" xfId="56" applyNumberFormat="1" applyFont="1" applyBorder="1" applyAlignment="1" applyProtection="1">
      <alignment horizontal="center" vertical="center"/>
      <protection locked="0"/>
    </xf>
    <xf numFmtId="0" fontId="4" fillId="0" borderId="14" xfId="56" applyFont="1" applyBorder="1" applyAlignment="1" applyProtection="1">
      <alignment horizontal="center" vertical="center" wrapText="1"/>
      <protection/>
    </xf>
    <xf numFmtId="0" fontId="4" fillId="0" borderId="37" xfId="56" applyFont="1" applyBorder="1" applyAlignment="1" applyProtection="1">
      <alignment horizontal="center" vertical="center" wrapText="1"/>
      <protection/>
    </xf>
    <xf numFmtId="0" fontId="4" fillId="0" borderId="15" xfId="56" applyFont="1" applyBorder="1" applyAlignment="1" applyProtection="1">
      <alignment horizontal="center" vertical="center" wrapText="1"/>
      <protection/>
    </xf>
    <xf numFmtId="0" fontId="4" fillId="0" borderId="27" xfId="56" applyFont="1" applyBorder="1" applyAlignment="1" applyProtection="1">
      <alignment horizontal="center" vertical="center" wrapText="1"/>
      <protection/>
    </xf>
    <xf numFmtId="164" fontId="4" fillId="0" borderId="17" xfId="56" applyNumberFormat="1" applyFont="1" applyBorder="1" applyAlignment="1" applyProtection="1">
      <alignment horizontal="center" vertical="center"/>
      <protection locked="0"/>
    </xf>
    <xf numFmtId="164" fontId="4" fillId="0" borderId="26" xfId="56" applyNumberFormat="1" applyFont="1" applyBorder="1" applyAlignment="1" applyProtection="1">
      <alignment horizontal="center" vertical="center"/>
      <protection locked="0"/>
    </xf>
    <xf numFmtId="0" fontId="4" fillId="0" borderId="17" xfId="56" applyFont="1" applyBorder="1" applyAlignment="1" applyProtection="1">
      <alignment horizontal="center" vertical="center" wrapText="1"/>
      <protection/>
    </xf>
    <xf numFmtId="164" fontId="4" fillId="0" borderId="53" xfId="56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48" xfId="0" applyFont="1" applyFill="1" applyBorder="1" applyAlignment="1" applyProtection="1">
      <alignment horizontal="left" vertical="center"/>
      <protection/>
    </xf>
    <xf numFmtId="0" fontId="4" fillId="0" borderId="69" xfId="0" applyFont="1" applyFill="1" applyBorder="1" applyAlignment="1" applyProtection="1">
      <alignment horizontal="left" vertical="center"/>
      <protection/>
    </xf>
    <xf numFmtId="0" fontId="4" fillId="0" borderId="70" xfId="0" applyFont="1" applyFill="1" applyBorder="1" applyAlignment="1" applyProtection="1">
      <alignment horizontal="left" vertical="center"/>
      <protection/>
    </xf>
    <xf numFmtId="0" fontId="4" fillId="0" borderId="3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53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 quotePrefix="1">
      <alignment horizontal="left" vertical="center"/>
      <protection locked="0"/>
    </xf>
    <xf numFmtId="0" fontId="4" fillId="0" borderId="69" xfId="0" applyFont="1" applyFill="1" applyBorder="1" applyAlignment="1" applyProtection="1" quotePrefix="1">
      <alignment horizontal="left" vertical="center"/>
      <protection locked="0"/>
    </xf>
    <xf numFmtId="0" fontId="4" fillId="0" borderId="70" xfId="0" applyFont="1" applyFill="1" applyBorder="1" applyAlignment="1" applyProtection="1" quotePrefix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38" xfId="0" applyFont="1" applyBorder="1" applyAlignment="1">
      <alignment horizontal="center" vertical="distributed"/>
    </xf>
    <xf numFmtId="0" fontId="6" fillId="0" borderId="28" xfId="0" applyFont="1" applyBorder="1" applyAlignment="1">
      <alignment horizontal="center" vertical="distributed"/>
    </xf>
    <xf numFmtId="0" fontId="6" fillId="0" borderId="39" xfId="0" applyFont="1" applyBorder="1" applyAlignment="1">
      <alignment horizontal="center" vertical="distributed"/>
    </xf>
    <xf numFmtId="0" fontId="6" fillId="0" borderId="29" xfId="0" applyFont="1" applyBorder="1" applyAlignment="1">
      <alignment horizontal="center" vertical="distributed"/>
    </xf>
    <xf numFmtId="0" fontId="6" fillId="0" borderId="61" xfId="0" applyFont="1" applyBorder="1" applyAlignment="1">
      <alignment horizontal="center" vertical="distributed"/>
    </xf>
    <xf numFmtId="0" fontId="6" fillId="0" borderId="30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164" fontId="5" fillId="0" borderId="13" xfId="0" applyNumberFormat="1" applyFont="1" applyBorder="1" applyAlignment="1">
      <alignment horizontal="right" wrapText="1"/>
    </xf>
    <xf numFmtId="0" fontId="4" fillId="0" borderId="48" xfId="57" applyFont="1" applyBorder="1" applyAlignment="1">
      <alignment horizontal="center" vertical="center"/>
      <protection/>
    </xf>
    <xf numFmtId="0" fontId="4" fillId="0" borderId="70" xfId="57" applyFont="1" applyBorder="1" applyAlignment="1">
      <alignment horizontal="center" vertical="center"/>
      <protection/>
    </xf>
    <xf numFmtId="0" fontId="4" fillId="0" borderId="38" xfId="57" applyFont="1" applyBorder="1" applyAlignment="1" quotePrefix="1">
      <alignment horizontal="center" vertical="center" wrapText="1"/>
      <protection/>
    </xf>
    <xf numFmtId="0" fontId="4" fillId="0" borderId="28" xfId="57" applyFont="1" applyBorder="1" applyAlignment="1" quotePrefix="1">
      <alignment horizontal="center" vertical="center" wrapText="1"/>
      <protection/>
    </xf>
    <xf numFmtId="0" fontId="4" fillId="0" borderId="39" xfId="57" applyFont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164" fontId="22" fillId="0" borderId="14" xfId="60" applyNumberFormat="1" applyFont="1" applyBorder="1" applyAlignment="1">
      <alignment horizontal="center" vertical="center" wrapText="1"/>
      <protection/>
    </xf>
    <xf numFmtId="164" fontId="22" fillId="0" borderId="19" xfId="60" applyNumberFormat="1" applyFont="1" applyBorder="1" applyAlignment="1">
      <alignment horizontal="center" vertical="center" wrapText="1"/>
      <protection/>
    </xf>
    <xf numFmtId="164" fontId="22" fillId="0" borderId="15" xfId="60" applyNumberFormat="1" applyFont="1" applyBorder="1" applyAlignment="1">
      <alignment horizontal="center" vertical="center"/>
      <protection/>
    </xf>
    <xf numFmtId="164" fontId="22" fillId="0" borderId="20" xfId="60" applyNumberFormat="1" applyFont="1" applyBorder="1" applyAlignment="1">
      <alignment horizontal="center" vertical="center"/>
      <protection/>
    </xf>
    <xf numFmtId="164" fontId="22" fillId="0" borderId="15" xfId="60" applyNumberFormat="1" applyFont="1" applyBorder="1" applyAlignment="1">
      <alignment horizontal="center" vertical="center" wrapText="1"/>
      <protection/>
    </xf>
    <xf numFmtId="164" fontId="22" fillId="0" borderId="20" xfId="60" applyNumberFormat="1" applyFont="1" applyBorder="1" applyAlignment="1">
      <alignment horizontal="center" vertical="center" wrapText="1"/>
      <protection/>
    </xf>
    <xf numFmtId="164" fontId="4" fillId="0" borderId="39" xfId="59" applyNumberFormat="1" applyFont="1" applyBorder="1" applyAlignment="1">
      <alignment horizontal="center" vertical="center" wrapText="1"/>
      <protection/>
    </xf>
    <xf numFmtId="164" fontId="4" fillId="0" borderId="29" xfId="59" applyNumberFormat="1" applyFont="1" applyBorder="1" applyAlignment="1">
      <alignment horizontal="center" vertical="center" wrapText="1"/>
      <protection/>
    </xf>
    <xf numFmtId="164" fontId="4" fillId="0" borderId="38" xfId="59" applyNumberFormat="1" applyFont="1" applyBorder="1" applyAlignment="1">
      <alignment horizontal="center" vertical="center" wrapText="1"/>
      <protection/>
    </xf>
    <xf numFmtId="164" fontId="4" fillId="0" borderId="28" xfId="59" applyNumberFormat="1" applyFont="1" applyBorder="1" applyAlignment="1">
      <alignment horizontal="center" vertical="center" wrapText="1"/>
      <protection/>
    </xf>
    <xf numFmtId="164" fontId="4" fillId="0" borderId="29" xfId="59" applyNumberFormat="1" applyFont="1" applyBorder="1" applyAlignment="1">
      <alignment horizontal="center" vertical="center"/>
      <protection/>
    </xf>
    <xf numFmtId="164" fontId="5" fillId="0" borderId="0" xfId="0" applyNumberFormat="1" applyFont="1" applyAlignment="1">
      <alignment horizontal="right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minta" xfId="57"/>
    <cellStyle name="Normál_SEGEDLETEK" xfId="58"/>
    <cellStyle name="Normál_Több éves kötelezettségek" xfId="59"/>
    <cellStyle name="Normál_törv. észrevétel táblá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view="pageLayout" workbookViewId="0" topLeftCell="A16">
      <selection activeCell="F6" sqref="F6"/>
    </sheetView>
  </sheetViews>
  <sheetFormatPr defaultColWidth="9.00390625" defaultRowHeight="12.75"/>
  <cols>
    <col min="1" max="1" width="6.125" style="22" customWidth="1"/>
    <col min="2" max="2" width="46.375" style="22" customWidth="1"/>
    <col min="3" max="3" width="17.375" style="230" customWidth="1"/>
    <col min="4" max="4" width="16.50390625" style="230" customWidth="1"/>
    <col min="5" max="16384" width="9.375" style="22" customWidth="1"/>
  </cols>
  <sheetData>
    <row r="1" spans="1:4" ht="15.75" customHeight="1">
      <c r="A1" s="564" t="s">
        <v>0</v>
      </c>
      <c r="B1" s="564"/>
      <c r="C1" s="564"/>
      <c r="D1" s="564"/>
    </row>
    <row r="2" spans="1:4" ht="15.75" customHeight="1" thickBot="1">
      <c r="A2" s="26"/>
      <c r="B2" s="26"/>
      <c r="C2" s="26"/>
      <c r="D2" s="398" t="s">
        <v>41</v>
      </c>
    </row>
    <row r="3" spans="1:4" ht="15.75" customHeight="1">
      <c r="A3" s="565" t="s">
        <v>1</v>
      </c>
      <c r="B3" s="571" t="s">
        <v>2</v>
      </c>
      <c r="C3" s="569" t="s">
        <v>298</v>
      </c>
      <c r="D3" s="572"/>
    </row>
    <row r="4" spans="1:4" ht="27.75" customHeight="1" thickBot="1">
      <c r="A4" s="566"/>
      <c r="B4" s="568"/>
      <c r="C4" s="223" t="s">
        <v>120</v>
      </c>
      <c r="D4" s="401" t="s">
        <v>119</v>
      </c>
    </row>
    <row r="5" spans="1:4" s="24" customFormat="1" ht="12" customHeight="1" thickBot="1">
      <c r="A5" s="158">
        <v>1</v>
      </c>
      <c r="B5" s="159">
        <v>2</v>
      </c>
      <c r="C5" s="224">
        <v>3</v>
      </c>
      <c r="D5" s="402">
        <v>4</v>
      </c>
    </row>
    <row r="6" spans="1:4" s="23" customFormat="1" ht="15.75" customHeight="1" thickBot="1">
      <c r="A6" s="160" t="s">
        <v>3</v>
      </c>
      <c r="B6" s="161" t="s">
        <v>4</v>
      </c>
      <c r="C6" s="183">
        <f>C7+C8</f>
        <v>48366</v>
      </c>
      <c r="D6" s="403">
        <f>D7+D8</f>
        <v>63189</v>
      </c>
    </row>
    <row r="7" spans="1:4" s="23" customFormat="1" ht="15.75" customHeight="1" thickBot="1">
      <c r="A7" s="236" t="s">
        <v>5</v>
      </c>
      <c r="B7" s="237" t="s">
        <v>6</v>
      </c>
      <c r="C7" s="238">
        <v>10366</v>
      </c>
      <c r="D7" s="404">
        <v>10580</v>
      </c>
    </row>
    <row r="8" spans="1:4" s="23" customFormat="1" ht="15.75" customHeight="1" thickBot="1">
      <c r="A8" s="164" t="s">
        <v>7</v>
      </c>
      <c r="B8" s="163" t="s">
        <v>114</v>
      </c>
      <c r="C8" s="188">
        <f>SUM(C9:C12)</f>
        <v>38000</v>
      </c>
      <c r="D8" s="405">
        <f>SUM(D9:D12)</f>
        <v>52609</v>
      </c>
    </row>
    <row r="9" spans="1:4" s="23" customFormat="1" ht="15.75" customHeight="1">
      <c r="A9" s="165" t="s">
        <v>8</v>
      </c>
      <c r="B9" s="155" t="s">
        <v>99</v>
      </c>
      <c r="C9" s="220"/>
      <c r="D9" s="406"/>
    </row>
    <row r="10" spans="1:4" s="23" customFormat="1" ht="15.75" customHeight="1">
      <c r="A10" s="166" t="s">
        <v>9</v>
      </c>
      <c r="B10" s="156" t="s">
        <v>49</v>
      </c>
      <c r="C10" s="219">
        <v>33200</v>
      </c>
      <c r="D10" s="407">
        <v>46309</v>
      </c>
    </row>
    <row r="11" spans="1:4" s="23" customFormat="1" ht="15.75" customHeight="1">
      <c r="A11" s="166" t="s">
        <v>10</v>
      </c>
      <c r="B11" s="156" t="s">
        <v>50</v>
      </c>
      <c r="C11" s="219">
        <v>4400</v>
      </c>
      <c r="D11" s="407">
        <v>4400</v>
      </c>
    </row>
    <row r="12" spans="1:4" s="23" customFormat="1" ht="15.75" customHeight="1" thickBot="1">
      <c r="A12" s="167" t="s">
        <v>11</v>
      </c>
      <c r="B12" s="157" t="s">
        <v>51</v>
      </c>
      <c r="C12" s="221">
        <v>400</v>
      </c>
      <c r="D12" s="408">
        <v>1900</v>
      </c>
    </row>
    <row r="13" spans="1:4" s="23" customFormat="1" ht="15.75" customHeight="1" thickBot="1">
      <c r="A13" s="162" t="s">
        <v>12</v>
      </c>
      <c r="B13" s="163" t="s">
        <v>27</v>
      </c>
      <c r="C13" s="188">
        <f>SUM(C14:C16)</f>
        <v>0</v>
      </c>
      <c r="D13" s="405">
        <f>SUM(D14:D16)</f>
        <v>0</v>
      </c>
    </row>
    <row r="14" spans="1:4" s="23" customFormat="1" ht="15.75" customHeight="1">
      <c r="A14" s="168" t="s">
        <v>13</v>
      </c>
      <c r="B14" s="169" t="s">
        <v>96</v>
      </c>
      <c r="C14" s="189"/>
      <c r="D14" s="409"/>
    </row>
    <row r="15" spans="1:4" s="23" customFormat="1" ht="15.75" customHeight="1">
      <c r="A15" s="165" t="s">
        <v>14</v>
      </c>
      <c r="B15" s="156" t="s">
        <v>93</v>
      </c>
      <c r="C15" s="218"/>
      <c r="D15" s="410"/>
    </row>
    <row r="16" spans="1:4" s="23" customFormat="1" ht="15.75" customHeight="1" thickBot="1">
      <c r="A16" s="170" t="s">
        <v>15</v>
      </c>
      <c r="B16" s="171" t="s">
        <v>97</v>
      </c>
      <c r="C16" s="186"/>
      <c r="D16" s="411"/>
    </row>
    <row r="17" spans="1:4" s="23" customFormat="1" ht="15.75" customHeight="1" thickBot="1">
      <c r="A17" s="162" t="s">
        <v>16</v>
      </c>
      <c r="B17" s="163" t="s">
        <v>115</v>
      </c>
      <c r="C17" s="188">
        <f>SUM(C18:C28)</f>
        <v>143505</v>
      </c>
      <c r="D17" s="405">
        <f>SUM(D18:D28)</f>
        <v>176174</v>
      </c>
    </row>
    <row r="18" spans="1:4" s="23" customFormat="1" ht="15.75" customHeight="1">
      <c r="A18" s="168" t="s">
        <v>17</v>
      </c>
      <c r="B18" s="169" t="s">
        <v>314</v>
      </c>
      <c r="C18" s="189">
        <v>41301</v>
      </c>
      <c r="D18" s="409">
        <v>41273</v>
      </c>
    </row>
    <row r="19" spans="1:4" s="23" customFormat="1" ht="15.75" customHeight="1">
      <c r="A19" s="166" t="s">
        <v>18</v>
      </c>
      <c r="B19" s="156" t="s">
        <v>365</v>
      </c>
      <c r="C19" s="185">
        <v>39030</v>
      </c>
      <c r="D19" s="412">
        <v>40083</v>
      </c>
    </row>
    <row r="20" spans="1:4" s="23" customFormat="1" ht="15.75" customHeight="1">
      <c r="A20" s="166" t="s">
        <v>19</v>
      </c>
      <c r="B20" s="156" t="s">
        <v>316</v>
      </c>
      <c r="C20" s="185">
        <v>14076</v>
      </c>
      <c r="D20" s="412">
        <v>14076</v>
      </c>
    </row>
    <row r="21" spans="1:4" s="23" customFormat="1" ht="15.75" customHeight="1">
      <c r="A21" s="170" t="s">
        <v>20</v>
      </c>
      <c r="B21" s="172" t="s">
        <v>366</v>
      </c>
      <c r="C21" s="186"/>
      <c r="D21" s="411">
        <v>15400</v>
      </c>
    </row>
    <row r="22" spans="1:4" s="23" customFormat="1" ht="15.75" customHeight="1">
      <c r="A22" s="166" t="s">
        <v>21</v>
      </c>
      <c r="B22" s="156" t="s">
        <v>367</v>
      </c>
      <c r="C22" s="185">
        <v>12510</v>
      </c>
      <c r="D22" s="412">
        <v>12510</v>
      </c>
    </row>
    <row r="23" spans="1:4" s="23" customFormat="1" ht="15.75" customHeight="1">
      <c r="A23" s="166" t="s">
        <v>22</v>
      </c>
      <c r="B23" s="156" t="s">
        <v>203</v>
      </c>
      <c r="C23" s="185">
        <v>33446</v>
      </c>
      <c r="D23" s="412">
        <v>33498</v>
      </c>
    </row>
    <row r="24" spans="1:4" s="23" customFormat="1" ht="15.75" customHeight="1">
      <c r="A24" s="166" t="s">
        <v>23</v>
      </c>
      <c r="B24" s="156" t="s">
        <v>368</v>
      </c>
      <c r="C24" s="185">
        <v>443</v>
      </c>
      <c r="D24" s="412">
        <v>443</v>
      </c>
    </row>
    <row r="25" spans="1:4" s="23" customFormat="1" ht="15.75" customHeight="1">
      <c r="A25" s="166" t="s">
        <v>24</v>
      </c>
      <c r="B25" s="156" t="s">
        <v>369</v>
      </c>
      <c r="C25" s="185">
        <v>2614</v>
      </c>
      <c r="D25" s="412">
        <v>2614</v>
      </c>
    </row>
    <row r="26" spans="1:4" s="23" customFormat="1" ht="15.75" customHeight="1">
      <c r="A26" s="166" t="s">
        <v>25</v>
      </c>
      <c r="B26" s="156" t="s">
        <v>103</v>
      </c>
      <c r="C26" s="185">
        <v>85</v>
      </c>
      <c r="D26" s="412">
        <v>2450</v>
      </c>
    </row>
    <row r="27" spans="1:4" s="23" customFormat="1" ht="15.75" customHeight="1">
      <c r="A27" s="170" t="s">
        <v>26</v>
      </c>
      <c r="B27" s="172" t="s">
        <v>322</v>
      </c>
      <c r="C27" s="186"/>
      <c r="D27" s="411">
        <v>6456</v>
      </c>
    </row>
    <row r="28" spans="1:4" s="23" customFormat="1" ht="15.75" customHeight="1" thickBot="1">
      <c r="A28" s="339">
        <v>23</v>
      </c>
      <c r="B28" s="394" t="s">
        <v>370</v>
      </c>
      <c r="C28" s="395"/>
      <c r="D28" s="413">
        <v>7371</v>
      </c>
    </row>
    <row r="29" spans="1:4" s="23" customFormat="1" ht="15.75" customHeight="1" thickBot="1">
      <c r="A29" s="162">
        <v>24</v>
      </c>
      <c r="B29" s="163" t="s">
        <v>167</v>
      </c>
      <c r="C29" s="188">
        <f>SUM(C30:C34)</f>
        <v>74528</v>
      </c>
      <c r="D29" s="405">
        <f>SUM(D30:D34)</f>
        <v>92199</v>
      </c>
    </row>
    <row r="30" spans="1:4" s="23" customFormat="1" ht="15.75" customHeight="1">
      <c r="A30" s="168">
        <v>25</v>
      </c>
      <c r="B30" s="169" t="s">
        <v>165</v>
      </c>
      <c r="C30" s="189">
        <v>3500</v>
      </c>
      <c r="D30" s="409">
        <v>3500</v>
      </c>
    </row>
    <row r="31" spans="1:4" s="23" customFormat="1" ht="15.75" customHeight="1">
      <c r="A31" s="166">
        <v>26</v>
      </c>
      <c r="B31" s="156" t="s">
        <v>166</v>
      </c>
      <c r="C31" s="185">
        <v>4159</v>
      </c>
      <c r="D31" s="412">
        <v>12959</v>
      </c>
    </row>
    <row r="32" spans="1:4" s="23" customFormat="1" ht="15.75" customHeight="1">
      <c r="A32" s="166">
        <v>27</v>
      </c>
      <c r="B32" s="156" t="s">
        <v>104</v>
      </c>
      <c r="C32" s="185">
        <v>4376</v>
      </c>
      <c r="D32" s="412">
        <v>9042</v>
      </c>
    </row>
    <row r="33" spans="1:4" s="23" customFormat="1" ht="15.75" customHeight="1">
      <c r="A33" s="166">
        <v>28</v>
      </c>
      <c r="B33" s="156" t="s">
        <v>181</v>
      </c>
      <c r="C33" s="185">
        <v>8850</v>
      </c>
      <c r="D33" s="412">
        <v>10450</v>
      </c>
    </row>
    <row r="34" spans="1:4" s="23" customFormat="1" ht="15.75" customHeight="1" thickBot="1">
      <c r="A34" s="170">
        <v>29</v>
      </c>
      <c r="B34" s="172" t="s">
        <v>184</v>
      </c>
      <c r="C34" s="186">
        <v>53643</v>
      </c>
      <c r="D34" s="411">
        <v>56248</v>
      </c>
    </row>
    <row r="35" spans="1:4" s="23" customFormat="1" ht="15.75" customHeight="1" thickBot="1">
      <c r="A35" s="162">
        <v>30</v>
      </c>
      <c r="B35" s="163" t="s">
        <v>111</v>
      </c>
      <c r="C35" s="188">
        <f>SUM(C36:C38)</f>
        <v>6418</v>
      </c>
      <c r="D35" s="405">
        <f>SUM(D36:D38)</f>
        <v>6418</v>
      </c>
    </row>
    <row r="36" spans="1:4" s="23" customFormat="1" ht="15.75" customHeight="1">
      <c r="A36" s="168">
        <v>31</v>
      </c>
      <c r="B36" s="169" t="s">
        <v>91</v>
      </c>
      <c r="C36" s="189"/>
      <c r="D36" s="409"/>
    </row>
    <row r="37" spans="1:4" s="23" customFormat="1" ht="15.75" customHeight="1">
      <c r="A37" s="168">
        <v>32</v>
      </c>
      <c r="B37" s="169" t="s">
        <v>264</v>
      </c>
      <c r="C37" s="396">
        <v>6418</v>
      </c>
      <c r="D37" s="409">
        <v>6418</v>
      </c>
    </row>
    <row r="38" spans="1:4" s="23" customFormat="1" ht="15.75" customHeight="1" thickBot="1">
      <c r="A38" s="166">
        <v>33</v>
      </c>
      <c r="B38" s="156" t="s">
        <v>92</v>
      </c>
      <c r="C38" s="397"/>
      <c r="D38" s="412"/>
    </row>
    <row r="39" spans="1:4" s="23" customFormat="1" ht="15.75" customHeight="1" thickBot="1">
      <c r="A39" s="162">
        <v>34</v>
      </c>
      <c r="B39" s="173" t="s">
        <v>28</v>
      </c>
      <c r="C39" s="225">
        <f>C6+C13+C17+C29+C35</f>
        <v>272817</v>
      </c>
      <c r="D39" s="414">
        <f>D6+D13+D17+D29+D35</f>
        <v>337980</v>
      </c>
    </row>
    <row r="40" spans="1:4" s="23" customFormat="1" ht="15.75" customHeight="1">
      <c r="A40" s="168">
        <v>35</v>
      </c>
      <c r="B40" s="169" t="s">
        <v>105</v>
      </c>
      <c r="C40" s="189"/>
      <c r="D40" s="409">
        <v>24854</v>
      </c>
    </row>
    <row r="41" spans="1:4" s="23" customFormat="1" ht="15.75" customHeight="1">
      <c r="A41" s="166">
        <v>36</v>
      </c>
      <c r="B41" s="169" t="s">
        <v>116</v>
      </c>
      <c r="C41" s="189"/>
      <c r="D41" s="409"/>
    </row>
    <row r="42" spans="1:4" s="23" customFormat="1" ht="15.75" customHeight="1" thickBot="1">
      <c r="A42" s="339">
        <v>37</v>
      </c>
      <c r="B42" s="155" t="s">
        <v>182</v>
      </c>
      <c r="C42" s="218"/>
      <c r="D42" s="410"/>
    </row>
    <row r="43" spans="1:4" s="23" customFormat="1" ht="15.75" customHeight="1" thickBot="1">
      <c r="A43" s="164">
        <v>38</v>
      </c>
      <c r="B43" s="174" t="s">
        <v>106</v>
      </c>
      <c r="C43" s="187">
        <v>4687</v>
      </c>
      <c r="D43" s="415"/>
    </row>
    <row r="44" spans="1:4" s="23" customFormat="1" ht="15.75" customHeight="1" thickBot="1">
      <c r="A44" s="164">
        <v>39</v>
      </c>
      <c r="B44" s="163" t="s">
        <v>29</v>
      </c>
      <c r="C44" s="188">
        <f>SUM(C39:C43)</f>
        <v>277504</v>
      </c>
      <c r="D44" s="405">
        <f>SUM(D39:D43)</f>
        <v>362834</v>
      </c>
    </row>
    <row r="45" spans="1:4" s="25" customFormat="1" ht="13.5" customHeight="1">
      <c r="A45" s="175"/>
      <c r="B45" s="176"/>
      <c r="C45" s="226"/>
      <c r="D45" s="226"/>
    </row>
    <row r="46" spans="1:4" s="25" customFormat="1" ht="13.5" customHeight="1">
      <c r="A46" s="175"/>
      <c r="B46" s="176"/>
      <c r="C46" s="226"/>
      <c r="D46" s="226"/>
    </row>
    <row r="47" spans="1:4" ht="15.75">
      <c r="A47" s="177"/>
      <c r="B47" s="177"/>
      <c r="C47" s="227"/>
      <c r="D47" s="227"/>
    </row>
    <row r="48" spans="1:4" ht="16.5" customHeight="1">
      <c r="A48" s="178" t="s">
        <v>30</v>
      </c>
      <c r="B48" s="178"/>
      <c r="C48" s="228"/>
      <c r="D48" s="228"/>
    </row>
    <row r="49" spans="1:4" ht="16.5" customHeight="1" thickBot="1">
      <c r="A49" s="179"/>
      <c r="B49" s="179"/>
      <c r="C49" s="229"/>
      <c r="D49" s="399" t="s">
        <v>41</v>
      </c>
    </row>
    <row r="50" spans="1:4" ht="15.75" customHeight="1">
      <c r="A50" s="565" t="s">
        <v>1</v>
      </c>
      <c r="B50" s="567" t="s">
        <v>121</v>
      </c>
      <c r="C50" s="569" t="s">
        <v>299</v>
      </c>
      <c r="D50" s="570"/>
    </row>
    <row r="51" spans="1:4" s="24" customFormat="1" ht="34.5" customHeight="1" thickBot="1">
      <c r="A51" s="566"/>
      <c r="B51" s="568"/>
      <c r="C51" s="223" t="s">
        <v>120</v>
      </c>
      <c r="D51" s="222" t="s">
        <v>119</v>
      </c>
    </row>
    <row r="52" spans="1:4" ht="15.75" customHeight="1" thickBot="1">
      <c r="A52" s="160" t="s">
        <v>3</v>
      </c>
      <c r="B52" s="161" t="s">
        <v>31</v>
      </c>
      <c r="C52" s="183">
        <f>SUM(C53:C59)</f>
        <v>207480</v>
      </c>
      <c r="D52" s="183">
        <f>SUM(D53:D59)</f>
        <v>280617</v>
      </c>
    </row>
    <row r="53" spans="1:4" ht="15.75" customHeight="1">
      <c r="A53" s="180" t="s">
        <v>5</v>
      </c>
      <c r="B53" s="181" t="s">
        <v>32</v>
      </c>
      <c r="C53" s="184">
        <v>78326</v>
      </c>
      <c r="D53" s="184">
        <v>95953</v>
      </c>
    </row>
    <row r="54" spans="1:4" ht="15.75" customHeight="1">
      <c r="A54" s="166" t="s">
        <v>7</v>
      </c>
      <c r="B54" s="156" t="s">
        <v>33</v>
      </c>
      <c r="C54" s="185">
        <v>19633</v>
      </c>
      <c r="D54" s="185">
        <v>22270</v>
      </c>
    </row>
    <row r="55" spans="1:4" ht="15.75" customHeight="1">
      <c r="A55" s="166" t="s">
        <v>8</v>
      </c>
      <c r="B55" s="156" t="s">
        <v>34</v>
      </c>
      <c r="C55" s="186">
        <v>59346</v>
      </c>
      <c r="D55" s="186">
        <v>101701</v>
      </c>
    </row>
    <row r="56" spans="1:4" ht="15.75" customHeight="1">
      <c r="A56" s="166" t="s">
        <v>9</v>
      </c>
      <c r="B56" s="182" t="s">
        <v>113</v>
      </c>
      <c r="C56" s="186"/>
      <c r="D56" s="186"/>
    </row>
    <row r="57" spans="1:4" ht="15.75" customHeight="1">
      <c r="A57" s="166" t="s">
        <v>10</v>
      </c>
      <c r="B57" s="182" t="s">
        <v>168</v>
      </c>
      <c r="C57" s="186">
        <v>4150</v>
      </c>
      <c r="D57" s="186">
        <v>7919</v>
      </c>
    </row>
    <row r="58" spans="1:4" ht="15.75" customHeight="1">
      <c r="A58" s="166" t="s">
        <v>11</v>
      </c>
      <c r="B58" s="156" t="s">
        <v>109</v>
      </c>
      <c r="C58" s="186">
        <v>46025</v>
      </c>
      <c r="D58" s="186">
        <v>52774</v>
      </c>
    </row>
    <row r="59" spans="1:4" ht="15.75" customHeight="1" thickBot="1">
      <c r="A59" s="166" t="s">
        <v>12</v>
      </c>
      <c r="B59" s="172" t="s">
        <v>35</v>
      </c>
      <c r="C59" s="186"/>
      <c r="D59" s="186"/>
    </row>
    <row r="60" spans="1:4" ht="15.75" customHeight="1" thickBot="1">
      <c r="A60" s="162" t="s">
        <v>13</v>
      </c>
      <c r="B60" s="163" t="s">
        <v>37</v>
      </c>
      <c r="C60" s="188">
        <f>SUM(C61:C65)</f>
        <v>59819</v>
      </c>
      <c r="D60" s="188">
        <f>SUM(D61:D65)</f>
        <v>71311</v>
      </c>
    </row>
    <row r="61" spans="1:4" ht="15.75" customHeight="1">
      <c r="A61" s="168">
        <v>10</v>
      </c>
      <c r="B61" s="169" t="s">
        <v>107</v>
      </c>
      <c r="C61" s="189">
        <v>914</v>
      </c>
      <c r="D61" s="189">
        <v>65105</v>
      </c>
    </row>
    <row r="62" spans="1:4" ht="15.75" customHeight="1">
      <c r="A62" s="168" t="s">
        <v>15</v>
      </c>
      <c r="B62" s="156" t="s">
        <v>226</v>
      </c>
      <c r="C62" s="185">
        <v>58905</v>
      </c>
      <c r="D62" s="185">
        <v>6016</v>
      </c>
    </row>
    <row r="63" spans="1:4" ht="15.75" customHeight="1">
      <c r="A63" s="168" t="s">
        <v>16</v>
      </c>
      <c r="B63" s="156" t="s">
        <v>90</v>
      </c>
      <c r="C63" s="185"/>
      <c r="D63" s="185">
        <v>60</v>
      </c>
    </row>
    <row r="64" spans="1:4" ht="15.75" customHeight="1">
      <c r="A64" s="168" t="s">
        <v>17</v>
      </c>
      <c r="B64" s="156" t="s">
        <v>164</v>
      </c>
      <c r="C64" s="185"/>
      <c r="D64" s="185"/>
    </row>
    <row r="65" spans="1:4" ht="15.75" customHeight="1" thickBot="1">
      <c r="A65" s="170" t="s">
        <v>18</v>
      </c>
      <c r="B65" s="172" t="s">
        <v>65</v>
      </c>
      <c r="C65" s="186"/>
      <c r="D65" s="186">
        <v>130</v>
      </c>
    </row>
    <row r="66" spans="1:4" ht="15.75" customHeight="1" thickBot="1">
      <c r="A66" s="162" t="s">
        <v>19</v>
      </c>
      <c r="B66" s="163" t="s">
        <v>142</v>
      </c>
      <c r="C66" s="188">
        <f>SUM(C67:C69)</f>
        <v>3787</v>
      </c>
      <c r="D66" s="188">
        <f>SUM(D67:D69)</f>
        <v>4488</v>
      </c>
    </row>
    <row r="67" spans="1:4" ht="15.75" customHeight="1">
      <c r="A67" s="168" t="s">
        <v>20</v>
      </c>
      <c r="B67" s="169" t="s">
        <v>66</v>
      </c>
      <c r="C67" s="189">
        <v>500</v>
      </c>
      <c r="D67" s="189">
        <v>1201</v>
      </c>
    </row>
    <row r="68" spans="1:4" ht="15.75" customHeight="1">
      <c r="A68" s="166" t="s">
        <v>21</v>
      </c>
      <c r="B68" s="156" t="s">
        <v>204</v>
      </c>
      <c r="C68" s="185">
        <v>3287</v>
      </c>
      <c r="D68" s="185">
        <v>3287</v>
      </c>
    </row>
    <row r="69" spans="1:4" ht="15.75" customHeight="1" thickBot="1">
      <c r="A69" s="170" t="s">
        <v>22</v>
      </c>
      <c r="B69" s="172" t="s">
        <v>110</v>
      </c>
      <c r="C69" s="186"/>
      <c r="D69" s="186"/>
    </row>
    <row r="70" spans="1:4" ht="15.75" customHeight="1" thickBot="1">
      <c r="A70" s="236" t="s">
        <v>23</v>
      </c>
      <c r="B70" s="237" t="s">
        <v>143</v>
      </c>
      <c r="C70" s="238"/>
      <c r="D70" s="238"/>
    </row>
    <row r="71" spans="1:4" ht="15.75" customHeight="1" thickBot="1">
      <c r="A71" s="236" t="s">
        <v>24</v>
      </c>
      <c r="B71" s="237" t="s">
        <v>205</v>
      </c>
      <c r="C71" s="238"/>
      <c r="D71" s="238"/>
    </row>
    <row r="72" spans="1:4" ht="15.75" customHeight="1" thickBot="1">
      <c r="A72" s="162" t="s">
        <v>25</v>
      </c>
      <c r="B72" s="163" t="s">
        <v>144</v>
      </c>
      <c r="C72" s="188">
        <f>SUM(C73:C75)</f>
        <v>6418</v>
      </c>
      <c r="D72" s="188">
        <f>SUM(D73:D75)</f>
        <v>6418</v>
      </c>
    </row>
    <row r="73" spans="1:4" ht="15.75" customHeight="1">
      <c r="A73" s="168" t="s">
        <v>26</v>
      </c>
      <c r="B73" s="169" t="s">
        <v>102</v>
      </c>
      <c r="C73" s="189"/>
      <c r="D73" s="189"/>
    </row>
    <row r="74" spans="1:4" ht="15.75" customHeight="1">
      <c r="A74" s="165">
        <v>23</v>
      </c>
      <c r="B74" s="155" t="s">
        <v>265</v>
      </c>
      <c r="C74" s="218">
        <v>6418</v>
      </c>
      <c r="D74" s="218">
        <v>6418</v>
      </c>
    </row>
    <row r="75" spans="1:4" ht="15.75" customHeight="1" thickBot="1">
      <c r="A75" s="170">
        <v>24</v>
      </c>
      <c r="B75" s="172" t="s">
        <v>94</v>
      </c>
      <c r="C75" s="186"/>
      <c r="D75" s="186"/>
    </row>
    <row r="76" spans="1:4" ht="15.75" customHeight="1" thickBot="1">
      <c r="A76" s="162">
        <v>25</v>
      </c>
      <c r="B76" s="163" t="s">
        <v>95</v>
      </c>
      <c r="C76" s="188">
        <f>C52+C60+C66+C70+C71+C72</f>
        <v>277504</v>
      </c>
      <c r="D76" s="188">
        <f>D52+D60+D66+D70+D71+D72</f>
        <v>362834</v>
      </c>
    </row>
  </sheetData>
  <sheetProtection/>
  <mergeCells count="7">
    <mergeCell ref="A1:D1"/>
    <mergeCell ref="A50:A51"/>
    <mergeCell ref="B50:B51"/>
    <mergeCell ref="C50:D50"/>
    <mergeCell ref="A3:A4"/>
    <mergeCell ref="B3:B4"/>
    <mergeCell ref="C3:D3"/>
  </mergeCells>
  <printOptions horizontalCentered="1"/>
  <pageMargins left="0.5905511811023623" right="0.5905511811023623" top="0.5905511811023623" bottom="0.6299212598425197" header="0.5511811023622047" footer="0.5905511811023623"/>
  <pageSetup horizontalDpi="600" verticalDpi="600" orientation="portrait" paperSize="9" r:id="rId1"/>
  <headerFooter alignWithMargins="0">
    <oddHeader>&amp;C&amp;"Times New Roman CE,Félkövér"
Bogyiszló Község Önkormányzata
2013. évi költségvetésének  végrehajtása
&amp;R&amp;"Times New Roman CE,Félkövér dőlt"1.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workbookViewId="0" topLeftCell="A1">
      <selection activeCell="F6" sqref="F6"/>
    </sheetView>
  </sheetViews>
  <sheetFormatPr defaultColWidth="9.00390625" defaultRowHeight="12.75"/>
  <cols>
    <col min="1" max="1" width="5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46" t="s">
        <v>71</v>
      </c>
    </row>
    <row r="2" spans="1:6" s="7" customFormat="1" ht="48.75" customHeight="1" thickBot="1">
      <c r="A2" s="18" t="s">
        <v>87</v>
      </c>
      <c r="B2" s="6" t="s">
        <v>85</v>
      </c>
      <c r="C2" s="6" t="s">
        <v>86</v>
      </c>
      <c r="D2" s="6" t="s">
        <v>307</v>
      </c>
      <c r="E2" s="6" t="s">
        <v>306</v>
      </c>
      <c r="F2" s="113" t="s">
        <v>308</v>
      </c>
    </row>
    <row r="3" spans="1:6" s="21" customFormat="1" ht="15" customHeight="1" thickBot="1">
      <c r="A3" s="62">
        <v>1</v>
      </c>
      <c r="B3" s="63">
        <v>2</v>
      </c>
      <c r="C3" s="63">
        <v>3</v>
      </c>
      <c r="D3" s="63">
        <v>4</v>
      </c>
      <c r="E3" s="63">
        <v>5</v>
      </c>
      <c r="F3" s="64">
        <v>6</v>
      </c>
    </row>
    <row r="4" spans="1:6" ht="18" customHeight="1">
      <c r="A4" s="114" t="s">
        <v>375</v>
      </c>
      <c r="B4" s="101"/>
      <c r="C4" s="378">
        <v>2013</v>
      </c>
      <c r="D4" s="101"/>
      <c r="E4" s="101"/>
      <c r="F4" s="346">
        <v>9267</v>
      </c>
    </row>
    <row r="5" spans="1:6" ht="18" customHeight="1">
      <c r="A5" s="114" t="s">
        <v>380</v>
      </c>
      <c r="B5" s="101"/>
      <c r="C5" s="378">
        <v>2013</v>
      </c>
      <c r="D5" s="101"/>
      <c r="E5" s="101"/>
      <c r="F5" s="346">
        <v>43046</v>
      </c>
    </row>
    <row r="6" spans="1:6" ht="18" customHeight="1">
      <c r="A6" s="114" t="s">
        <v>376</v>
      </c>
      <c r="B6" s="101"/>
      <c r="C6" s="378">
        <v>2013</v>
      </c>
      <c r="D6" s="101"/>
      <c r="E6" s="101"/>
      <c r="F6" s="346">
        <v>12612</v>
      </c>
    </row>
    <row r="7" spans="1:6" ht="18" customHeight="1">
      <c r="A7" s="114" t="s">
        <v>381</v>
      </c>
      <c r="B7" s="101"/>
      <c r="C7" s="378">
        <v>2013</v>
      </c>
      <c r="D7" s="101"/>
      <c r="E7" s="101"/>
      <c r="F7" s="346">
        <v>180</v>
      </c>
    </row>
    <row r="8" spans="1:6" ht="18" customHeight="1">
      <c r="A8" s="265" t="s">
        <v>204</v>
      </c>
      <c r="B8" s="101"/>
      <c r="C8" s="242"/>
      <c r="D8" s="101"/>
      <c r="E8" s="101"/>
      <c r="F8" s="346"/>
    </row>
    <row r="9" spans="1:6" ht="18" customHeight="1">
      <c r="A9" s="114"/>
      <c r="B9" s="101"/>
      <c r="C9" s="242"/>
      <c r="D9" s="101"/>
      <c r="E9" s="101"/>
      <c r="F9" s="346"/>
    </row>
    <row r="10" spans="1:6" ht="18" customHeight="1">
      <c r="A10" s="114"/>
      <c r="B10" s="101"/>
      <c r="C10" s="242"/>
      <c r="D10" s="101"/>
      <c r="E10" s="101"/>
      <c r="F10" s="346"/>
    </row>
    <row r="11" spans="1:6" ht="18" customHeight="1">
      <c r="A11" s="114"/>
      <c r="B11" s="101"/>
      <c r="C11" s="242"/>
      <c r="D11" s="101"/>
      <c r="E11" s="101"/>
      <c r="F11" s="346"/>
    </row>
    <row r="12" spans="1:6" ht="18" customHeight="1">
      <c r="A12" s="114"/>
      <c r="B12" s="101"/>
      <c r="C12" s="242"/>
      <c r="D12" s="101"/>
      <c r="E12" s="101"/>
      <c r="F12" s="346"/>
    </row>
    <row r="13" spans="1:6" ht="18" customHeight="1" thickBot="1">
      <c r="A13" s="115"/>
      <c r="B13" s="105"/>
      <c r="C13" s="105"/>
      <c r="D13" s="105"/>
      <c r="E13" s="105"/>
      <c r="F13" s="347"/>
    </row>
    <row r="14" spans="1:6" s="4" customFormat="1" ht="18" customHeight="1" thickBot="1">
      <c r="A14" s="235" t="s">
        <v>79</v>
      </c>
      <c r="B14" s="108">
        <f>SUM(B4:B13)</f>
        <v>0</v>
      </c>
      <c r="C14" s="348"/>
      <c r="D14" s="108">
        <f>SUM(D4:D13)</f>
        <v>0</v>
      </c>
      <c r="E14" s="108">
        <f>SUM(E4:E13)</f>
        <v>0</v>
      </c>
      <c r="F14" s="116">
        <f>SUM(F4:F13)</f>
        <v>65105</v>
      </c>
    </row>
  </sheetData>
  <sheetProtection/>
  <printOptions horizontalCentered="1"/>
  <pageMargins left="0.8267716535433072" right="0.5511811023622047" top="1.1023622047244095" bottom="0.4724409448818898" header="0.5511811023622047" footer="0.31496062992125984"/>
  <pageSetup horizontalDpi="600" verticalDpi="6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5.számú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31">
      <selection activeCell="C12" sqref="C12"/>
    </sheetView>
  </sheetViews>
  <sheetFormatPr defaultColWidth="9.00390625" defaultRowHeight="12.75"/>
  <cols>
    <col min="1" max="1" width="47.50390625" style="9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3" customFormat="1" ht="24" customHeight="1" thickBot="1">
      <c r="A1" s="8"/>
      <c r="B1" s="608" t="s">
        <v>71</v>
      </c>
      <c r="C1" s="608"/>
    </row>
    <row r="2" spans="1:3" s="10" customFormat="1" ht="22.5" customHeight="1" thickBot="1">
      <c r="A2" s="19" t="s">
        <v>231</v>
      </c>
      <c r="B2" s="385" t="s">
        <v>326</v>
      </c>
      <c r="C2" s="20" t="s">
        <v>327</v>
      </c>
    </row>
    <row r="3" spans="1:3" ht="18" customHeight="1">
      <c r="A3" s="117" t="s">
        <v>328</v>
      </c>
      <c r="B3" s="104"/>
      <c r="C3" s="360">
        <v>2548</v>
      </c>
    </row>
    <row r="4" spans="1:3" ht="18" customHeight="1">
      <c r="A4" s="117" t="s">
        <v>232</v>
      </c>
      <c r="B4" s="104"/>
      <c r="C4" s="360">
        <v>14962</v>
      </c>
    </row>
    <row r="5" spans="1:3" ht="18" customHeight="1">
      <c r="A5" s="117" t="s">
        <v>233</v>
      </c>
      <c r="B5" s="104">
        <v>1981</v>
      </c>
      <c r="C5" s="360">
        <v>10104</v>
      </c>
    </row>
    <row r="6" spans="1:3" ht="18" customHeight="1">
      <c r="A6" s="117" t="s">
        <v>234</v>
      </c>
      <c r="B6" s="104">
        <v>3040</v>
      </c>
      <c r="C6" s="360">
        <v>25107</v>
      </c>
    </row>
    <row r="7" spans="1:3" ht="18" customHeight="1">
      <c r="A7" s="117" t="s">
        <v>340</v>
      </c>
      <c r="B7" s="104"/>
      <c r="C7" s="360"/>
    </row>
    <row r="8" spans="1:3" ht="18" customHeight="1">
      <c r="A8" s="117" t="s">
        <v>235</v>
      </c>
      <c r="B8" s="104">
        <v>47310</v>
      </c>
      <c r="C8" s="360">
        <v>61451</v>
      </c>
    </row>
    <row r="9" spans="1:3" ht="18" customHeight="1">
      <c r="A9" s="117" t="s">
        <v>236</v>
      </c>
      <c r="B9" s="104"/>
      <c r="C9" s="360">
        <v>9445</v>
      </c>
    </row>
    <row r="10" spans="1:3" ht="18" customHeight="1">
      <c r="A10" s="117" t="s">
        <v>178</v>
      </c>
      <c r="B10" s="104">
        <v>3294</v>
      </c>
      <c r="C10" s="360">
        <v>11242</v>
      </c>
    </row>
    <row r="11" spans="1:3" ht="18" customHeight="1">
      <c r="A11" s="117" t="s">
        <v>237</v>
      </c>
      <c r="B11" s="104">
        <v>46930</v>
      </c>
      <c r="C11" s="360">
        <v>36359</v>
      </c>
    </row>
    <row r="12" spans="1:3" ht="18" customHeight="1">
      <c r="A12" s="117" t="s">
        <v>240</v>
      </c>
      <c r="B12" s="104">
        <v>191338</v>
      </c>
      <c r="C12" s="360"/>
    </row>
    <row r="13" spans="1:3" ht="18" customHeight="1">
      <c r="A13" s="117" t="s">
        <v>238</v>
      </c>
      <c r="B13" s="104"/>
      <c r="C13" s="360"/>
    </row>
    <row r="14" spans="1:3" ht="18" customHeight="1">
      <c r="A14" s="117" t="s">
        <v>239</v>
      </c>
      <c r="B14" s="104"/>
      <c r="C14" s="360">
        <v>4900</v>
      </c>
    </row>
    <row r="15" spans="1:3" ht="18" customHeight="1">
      <c r="A15" s="117" t="s">
        <v>341</v>
      </c>
      <c r="B15" s="104"/>
      <c r="C15" s="360">
        <v>44528</v>
      </c>
    </row>
    <row r="16" spans="1:3" ht="18" customHeight="1">
      <c r="A16" s="117" t="s">
        <v>241</v>
      </c>
      <c r="B16" s="104"/>
      <c r="C16" s="360">
        <v>2170</v>
      </c>
    </row>
    <row r="17" spans="1:3" ht="18" customHeight="1">
      <c r="A17" s="117" t="s">
        <v>242</v>
      </c>
      <c r="B17" s="104">
        <v>3500</v>
      </c>
      <c r="C17" s="360">
        <v>4103</v>
      </c>
    </row>
    <row r="18" spans="1:3" ht="18" customHeight="1">
      <c r="A18" s="117" t="s">
        <v>243</v>
      </c>
      <c r="B18" s="104">
        <v>1700</v>
      </c>
      <c r="C18" s="360">
        <v>1500</v>
      </c>
    </row>
    <row r="19" spans="1:3" ht="18" customHeight="1">
      <c r="A19" s="118" t="s">
        <v>329</v>
      </c>
      <c r="B19" s="104"/>
      <c r="C19" s="360">
        <v>33561</v>
      </c>
    </row>
    <row r="20" spans="1:3" ht="18" customHeight="1">
      <c r="A20" s="118" t="s">
        <v>342</v>
      </c>
      <c r="B20" s="104"/>
      <c r="C20" s="360">
        <v>107</v>
      </c>
    </row>
    <row r="21" spans="1:3" ht="18" customHeight="1">
      <c r="A21" s="118" t="s">
        <v>244</v>
      </c>
      <c r="B21" s="104"/>
      <c r="C21" s="360">
        <v>9400</v>
      </c>
    </row>
    <row r="22" spans="1:3" ht="18" customHeight="1">
      <c r="A22" s="118" t="s">
        <v>343</v>
      </c>
      <c r="B22" s="104"/>
      <c r="C22" s="360">
        <v>760</v>
      </c>
    </row>
    <row r="23" spans="1:3" ht="18" customHeight="1">
      <c r="A23" s="118" t="s">
        <v>344</v>
      </c>
      <c r="B23" s="104"/>
      <c r="C23" s="360">
        <v>177</v>
      </c>
    </row>
    <row r="24" spans="1:3" ht="18" customHeight="1">
      <c r="A24" s="118" t="s">
        <v>345</v>
      </c>
      <c r="B24" s="104"/>
      <c r="C24" s="360">
        <v>1948</v>
      </c>
    </row>
    <row r="25" spans="1:3" ht="18" customHeight="1">
      <c r="A25" s="118" t="s">
        <v>346</v>
      </c>
      <c r="B25" s="104"/>
      <c r="C25" s="360">
        <v>522</v>
      </c>
    </row>
    <row r="26" spans="1:3" ht="18" customHeight="1">
      <c r="A26" s="118" t="s">
        <v>347</v>
      </c>
      <c r="B26" s="104"/>
      <c r="C26" s="360">
        <v>500</v>
      </c>
    </row>
    <row r="27" spans="1:3" ht="18" customHeight="1">
      <c r="A27" s="118" t="s">
        <v>245</v>
      </c>
      <c r="B27" s="104"/>
      <c r="C27" s="360">
        <v>150</v>
      </c>
    </row>
    <row r="28" spans="1:3" ht="18" customHeight="1">
      <c r="A28" s="118" t="s">
        <v>348</v>
      </c>
      <c r="B28" s="104"/>
      <c r="C28" s="360">
        <v>2530</v>
      </c>
    </row>
    <row r="29" spans="1:3" ht="18" customHeight="1">
      <c r="A29" s="118" t="s">
        <v>349</v>
      </c>
      <c r="B29" s="104"/>
      <c r="C29" s="360">
        <v>2841</v>
      </c>
    </row>
    <row r="30" spans="1:3" ht="18" customHeight="1">
      <c r="A30" s="118" t="s">
        <v>246</v>
      </c>
      <c r="B30" s="104"/>
      <c r="C30" s="360">
        <v>200</v>
      </c>
    </row>
    <row r="31" spans="1:3" ht="18" customHeight="1">
      <c r="A31" s="117" t="s">
        <v>247</v>
      </c>
      <c r="B31" s="104"/>
      <c r="C31" s="360">
        <v>200</v>
      </c>
    </row>
    <row r="32" spans="1:3" ht="18" customHeight="1">
      <c r="A32" s="119" t="s">
        <v>330</v>
      </c>
      <c r="B32" s="104">
        <v>12959</v>
      </c>
      <c r="C32" s="360">
        <v>13118</v>
      </c>
    </row>
    <row r="33" spans="1:3" ht="18" customHeight="1">
      <c r="A33" s="119" t="s">
        <v>350</v>
      </c>
      <c r="B33" s="214"/>
      <c r="C33" s="360">
        <v>87</v>
      </c>
    </row>
    <row r="34" spans="1:3" ht="18" customHeight="1">
      <c r="A34" s="119" t="s">
        <v>252</v>
      </c>
      <c r="B34" s="214"/>
      <c r="C34" s="360">
        <v>200</v>
      </c>
    </row>
    <row r="35" spans="1:3" ht="18" customHeight="1">
      <c r="A35" s="119" t="s">
        <v>253</v>
      </c>
      <c r="B35" s="214"/>
      <c r="C35" s="360"/>
    </row>
    <row r="36" spans="1:3" ht="18" customHeight="1">
      <c r="A36" s="119" t="s">
        <v>255</v>
      </c>
      <c r="B36" s="214"/>
      <c r="C36" s="360">
        <v>4996</v>
      </c>
    </row>
    <row r="37" spans="1:3" ht="18" customHeight="1">
      <c r="A37" s="119" t="s">
        <v>331</v>
      </c>
      <c r="B37" s="214"/>
      <c r="C37" s="360">
        <v>1175</v>
      </c>
    </row>
    <row r="38" spans="1:3" ht="18" customHeight="1">
      <c r="A38" s="119" t="s">
        <v>256</v>
      </c>
      <c r="B38" s="214"/>
      <c r="C38" s="360"/>
    </row>
    <row r="39" spans="1:3" ht="18" customHeight="1">
      <c r="A39" s="117" t="s">
        <v>217</v>
      </c>
      <c r="B39" s="104"/>
      <c r="C39" s="360">
        <v>1089</v>
      </c>
    </row>
    <row r="40" spans="1:3" ht="18" customHeight="1">
      <c r="A40" s="119" t="s">
        <v>257</v>
      </c>
      <c r="B40" s="214"/>
      <c r="C40" s="360">
        <v>1001</v>
      </c>
    </row>
    <row r="41" spans="1:3" ht="18" customHeight="1">
      <c r="A41" s="119" t="s">
        <v>260</v>
      </c>
      <c r="B41" s="214"/>
      <c r="C41" s="360">
        <v>550</v>
      </c>
    </row>
    <row r="42" spans="1:3" ht="18" customHeight="1">
      <c r="A42" s="119" t="s">
        <v>36</v>
      </c>
      <c r="B42" s="214"/>
      <c r="C42" s="360">
        <v>4488</v>
      </c>
    </row>
    <row r="43" spans="1:3" ht="18" customHeight="1">
      <c r="A43" s="119" t="s">
        <v>258</v>
      </c>
      <c r="B43" s="214">
        <v>300</v>
      </c>
      <c r="C43" s="360"/>
    </row>
    <row r="44" spans="1:3" s="10" customFormat="1" ht="22.5" customHeight="1">
      <c r="A44" s="386" t="s">
        <v>332</v>
      </c>
      <c r="B44" s="387">
        <f>SUM(B3:B43)</f>
        <v>312352</v>
      </c>
      <c r="C44" s="388">
        <f>SUM(C3:C43)</f>
        <v>308019</v>
      </c>
    </row>
    <row r="45" spans="1:3" ht="18" customHeight="1">
      <c r="A45" s="117" t="s">
        <v>237</v>
      </c>
      <c r="B45" s="104"/>
      <c r="C45" s="360"/>
    </row>
    <row r="46" spans="1:3" ht="18" customHeight="1">
      <c r="A46" s="117" t="s">
        <v>238</v>
      </c>
      <c r="B46" s="104"/>
      <c r="C46" s="360"/>
    </row>
    <row r="47" spans="1:3" ht="18" customHeight="1">
      <c r="A47" s="117" t="s">
        <v>333</v>
      </c>
      <c r="B47" s="104"/>
      <c r="C47" s="360"/>
    </row>
    <row r="48" spans="1:3" ht="18" customHeight="1">
      <c r="A48" s="117" t="s">
        <v>334</v>
      </c>
      <c r="B48" s="104">
        <v>900</v>
      </c>
      <c r="C48" s="360">
        <v>2611</v>
      </c>
    </row>
    <row r="49" spans="1:3" ht="18" customHeight="1">
      <c r="A49" s="117" t="s">
        <v>335</v>
      </c>
      <c r="B49" s="104"/>
      <c r="C49" s="360"/>
    </row>
    <row r="50" spans="1:3" ht="18" customHeight="1">
      <c r="A50" s="117" t="s">
        <v>248</v>
      </c>
      <c r="B50" s="104"/>
      <c r="C50" s="360"/>
    </row>
    <row r="51" spans="1:3" ht="18" customHeight="1">
      <c r="A51" s="117" t="s">
        <v>249</v>
      </c>
      <c r="B51" s="104"/>
      <c r="C51" s="360"/>
    </row>
    <row r="52" spans="1:3" ht="18" customHeight="1">
      <c r="A52" s="117" t="s">
        <v>250</v>
      </c>
      <c r="B52" s="104"/>
      <c r="C52" s="360">
        <v>6418</v>
      </c>
    </row>
    <row r="53" spans="1:3" ht="18" customHeight="1">
      <c r="A53" s="119" t="s">
        <v>336</v>
      </c>
      <c r="B53" s="214"/>
      <c r="C53" s="360"/>
    </row>
    <row r="54" spans="1:3" ht="18" customHeight="1">
      <c r="A54" s="119" t="s">
        <v>251</v>
      </c>
      <c r="B54" s="214"/>
      <c r="C54" s="360"/>
    </row>
    <row r="55" spans="1:3" ht="18" customHeight="1">
      <c r="A55" s="119" t="s">
        <v>254</v>
      </c>
      <c r="B55" s="104"/>
      <c r="C55" s="360"/>
    </row>
    <row r="56" spans="1:3" ht="18" customHeight="1">
      <c r="A56" s="119" t="s">
        <v>261</v>
      </c>
      <c r="B56" s="214"/>
      <c r="C56" s="360"/>
    </row>
    <row r="57" spans="1:3" ht="18" customHeight="1">
      <c r="A57" s="119" t="s">
        <v>259</v>
      </c>
      <c r="B57" s="214">
        <v>2044</v>
      </c>
      <c r="C57" s="360"/>
    </row>
    <row r="58" spans="1:3" ht="18" customHeight="1">
      <c r="A58" s="119" t="s">
        <v>337</v>
      </c>
      <c r="B58" s="214"/>
      <c r="C58" s="360">
        <v>4666</v>
      </c>
    </row>
    <row r="59" spans="1:3" ht="18" customHeight="1">
      <c r="A59" s="119" t="s">
        <v>338</v>
      </c>
      <c r="B59" s="214"/>
      <c r="C59" s="360"/>
    </row>
    <row r="60" spans="1:3" ht="18" customHeight="1">
      <c r="A60" s="119" t="s">
        <v>437</v>
      </c>
      <c r="B60" s="214">
        <v>6418</v>
      </c>
      <c r="C60" s="561"/>
    </row>
    <row r="61" spans="1:3" s="391" customFormat="1" ht="18" customHeight="1">
      <c r="A61" s="389" t="s">
        <v>339</v>
      </c>
      <c r="B61" s="390">
        <f>SUM(B45:B60)</f>
        <v>9362</v>
      </c>
      <c r="C61" s="390">
        <f>SUM(C45:C59)</f>
        <v>13695</v>
      </c>
    </row>
    <row r="62" spans="1:3" s="391" customFormat="1" ht="18" customHeight="1">
      <c r="A62" s="563" t="s">
        <v>438</v>
      </c>
      <c r="B62" s="562">
        <v>39120</v>
      </c>
      <c r="C62" s="390">
        <v>39120</v>
      </c>
    </row>
    <row r="63" spans="1:3" ht="18" customHeight="1" thickBot="1">
      <c r="A63" s="119"/>
      <c r="B63" s="214"/>
      <c r="C63" s="360"/>
    </row>
    <row r="64" spans="1:3" ht="18" customHeight="1" thickBot="1">
      <c r="A64" s="120" t="s">
        <v>79</v>
      </c>
      <c r="B64" s="255">
        <f>B44+B61+B62</f>
        <v>360834</v>
      </c>
      <c r="C64" s="255">
        <f>C44+C61+C62</f>
        <v>360834</v>
      </c>
    </row>
    <row r="65" ht="19.5" customHeight="1"/>
    <row r="66" ht="21.75" customHeight="1"/>
    <row r="67" ht="21" customHeight="1">
      <c r="A67" s="1"/>
    </row>
    <row r="68" ht="19.5" customHeight="1">
      <c r="A68" s="1"/>
    </row>
    <row r="69" ht="21" customHeight="1">
      <c r="A69" s="1"/>
    </row>
    <row r="70" ht="20.25" customHeight="1">
      <c r="A70" s="1"/>
    </row>
    <row r="71" ht="21" customHeight="1">
      <c r="A71" s="1"/>
    </row>
    <row r="72" ht="19.5" customHeight="1">
      <c r="A72" s="1"/>
    </row>
    <row r="73" ht="22.5" customHeight="1">
      <c r="A73" s="1"/>
    </row>
    <row r="74" ht="18.75" customHeight="1">
      <c r="A74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Bogyiszló Község Önkormányzata kötelező és önként vállalt feladatai forrásainak, és kiadásainak 2014. évi előirányzata&amp;R&amp;"Times New Roman CE,Félkövér"&amp;12
 6.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G18" sqref="G18"/>
    </sheetView>
  </sheetViews>
  <sheetFormatPr defaultColWidth="9.00390625" defaultRowHeight="12.75"/>
  <cols>
    <col min="1" max="1" width="6.50390625" style="71" customWidth="1"/>
    <col min="2" max="2" width="51.125" style="71" customWidth="1"/>
    <col min="3" max="3" width="22.00390625" style="70" customWidth="1"/>
    <col min="4" max="4" width="23.00390625" style="70" customWidth="1"/>
    <col min="5" max="16384" width="9.375" style="70" customWidth="1"/>
  </cols>
  <sheetData>
    <row r="1" spans="1:4" s="66" customFormat="1" ht="29.25" customHeight="1">
      <c r="A1" s="65" t="s">
        <v>309</v>
      </c>
      <c r="B1" s="72"/>
      <c r="C1" s="73"/>
      <c r="D1" s="73"/>
    </row>
    <row r="2" spans="1:4" s="69" customFormat="1" ht="32.25" customHeight="1">
      <c r="A2" s="74" t="s">
        <v>125</v>
      </c>
      <c r="B2" s="75"/>
      <c r="C2" s="74"/>
      <c r="D2" s="74"/>
    </row>
    <row r="3" spans="1:4" s="69" customFormat="1" ht="35.25" customHeight="1">
      <c r="A3" s="67" t="s">
        <v>310</v>
      </c>
      <c r="B3" s="75"/>
      <c r="C3" s="68"/>
      <c r="D3" s="67"/>
    </row>
    <row r="4" spans="3:4" ht="13.5" customHeight="1" thickBot="1">
      <c r="C4" s="71"/>
      <c r="D4" s="400" t="s">
        <v>41</v>
      </c>
    </row>
    <row r="5" spans="1:4" s="76" customFormat="1" ht="28.5" customHeight="1">
      <c r="A5" s="611" t="s">
        <v>89</v>
      </c>
      <c r="B5" s="613" t="s">
        <v>72</v>
      </c>
      <c r="C5" s="123" t="s">
        <v>123</v>
      </c>
      <c r="D5" s="455" t="s">
        <v>124</v>
      </c>
    </row>
    <row r="6" spans="1:4" s="76" customFormat="1" ht="13.5" thickBot="1">
      <c r="A6" s="612"/>
      <c r="B6" s="614"/>
      <c r="C6" s="609" t="s">
        <v>122</v>
      </c>
      <c r="D6" s="610"/>
    </row>
    <row r="7" spans="1:4" s="77" customFormat="1" ht="15" customHeight="1">
      <c r="A7" s="81">
        <v>1</v>
      </c>
      <c r="B7" s="126" t="s">
        <v>74</v>
      </c>
      <c r="C7" s="147">
        <v>27041</v>
      </c>
      <c r="D7" s="456">
        <v>39168</v>
      </c>
    </row>
    <row r="8" spans="1:4" s="77" customFormat="1" ht="15" customHeight="1">
      <c r="A8" s="82">
        <v>2</v>
      </c>
      <c r="B8" s="127" t="s">
        <v>75</v>
      </c>
      <c r="C8" s="148">
        <v>6740</v>
      </c>
      <c r="D8" s="457">
        <v>7795</v>
      </c>
    </row>
    <row r="9" spans="1:4" s="77" customFormat="1" ht="15" customHeight="1">
      <c r="A9" s="82">
        <v>3</v>
      </c>
      <c r="B9" s="127" t="s">
        <v>130</v>
      </c>
      <c r="C9" s="148">
        <v>45706</v>
      </c>
      <c r="D9" s="457">
        <v>87314</v>
      </c>
    </row>
    <row r="10" spans="1:4" s="77" customFormat="1" ht="15" customHeight="1">
      <c r="A10" s="82">
        <v>4</v>
      </c>
      <c r="B10" s="127" t="s">
        <v>219</v>
      </c>
      <c r="C10" s="148">
        <v>81968</v>
      </c>
      <c r="D10" s="457">
        <v>91567</v>
      </c>
    </row>
    <row r="11" spans="1:4" s="77" customFormat="1" ht="15" customHeight="1">
      <c r="A11" s="82">
        <v>5</v>
      </c>
      <c r="B11" s="127" t="s">
        <v>220</v>
      </c>
      <c r="C11" s="148">
        <v>46025</v>
      </c>
      <c r="D11" s="457">
        <v>52774</v>
      </c>
    </row>
    <row r="12" spans="1:4" s="77" customFormat="1" ht="15" customHeight="1">
      <c r="A12" s="82">
        <v>6</v>
      </c>
      <c r="B12" s="127" t="s">
        <v>107</v>
      </c>
      <c r="C12" s="148">
        <v>914</v>
      </c>
      <c r="D12" s="457">
        <v>65105</v>
      </c>
    </row>
    <row r="13" spans="1:4" s="77" customFormat="1" ht="15" customHeight="1" thickBot="1">
      <c r="A13" s="83">
        <v>7</v>
      </c>
      <c r="B13" s="128" t="s">
        <v>126</v>
      </c>
      <c r="C13" s="149">
        <v>58905</v>
      </c>
      <c r="D13" s="458">
        <v>6206</v>
      </c>
    </row>
    <row r="14" spans="1:4" s="78" customFormat="1" ht="18" customHeight="1" thickBot="1">
      <c r="A14" s="84">
        <v>8</v>
      </c>
      <c r="B14" s="129" t="s">
        <v>160</v>
      </c>
      <c r="C14" s="124">
        <f>SUM(C7:C13)</f>
        <v>267299</v>
      </c>
      <c r="D14" s="459">
        <f>SUM(D7:D13)</f>
        <v>349929</v>
      </c>
    </row>
    <row r="15" spans="1:4" s="78" customFormat="1" ht="18" customHeight="1">
      <c r="A15" s="85">
        <v>9</v>
      </c>
      <c r="B15" s="130" t="s">
        <v>102</v>
      </c>
      <c r="C15" s="261">
        <v>6418</v>
      </c>
      <c r="D15" s="460">
        <v>6418</v>
      </c>
    </row>
    <row r="16" spans="1:4" s="78" customFormat="1" ht="18" customHeight="1" thickBot="1">
      <c r="A16" s="86">
        <v>10</v>
      </c>
      <c r="B16" s="131" t="s">
        <v>223</v>
      </c>
      <c r="C16" s="262"/>
      <c r="D16" s="461"/>
    </row>
    <row r="17" spans="1:4" s="78" customFormat="1" ht="18" customHeight="1" thickBot="1">
      <c r="A17" s="84">
        <v>11</v>
      </c>
      <c r="B17" s="129" t="s">
        <v>131</v>
      </c>
      <c r="C17" s="124">
        <f>C15+C16</f>
        <v>6418</v>
      </c>
      <c r="D17" s="459">
        <f>D15+D16</f>
        <v>6418</v>
      </c>
    </row>
    <row r="18" spans="1:4" s="78" customFormat="1" ht="18" customHeight="1" thickBot="1">
      <c r="A18" s="84">
        <v>12</v>
      </c>
      <c r="B18" s="129" t="s">
        <v>132</v>
      </c>
      <c r="C18" s="124">
        <f>C14+C17</f>
        <v>273717</v>
      </c>
      <c r="D18" s="459">
        <f>D14+D17</f>
        <v>356347</v>
      </c>
    </row>
    <row r="19" spans="1:4" s="77" customFormat="1" ht="15" customHeight="1">
      <c r="A19" s="87">
        <v>13</v>
      </c>
      <c r="B19" s="132" t="s">
        <v>127</v>
      </c>
      <c r="C19" s="125">
        <v>3787</v>
      </c>
      <c r="D19" s="462">
        <v>4488</v>
      </c>
    </row>
    <row r="20" spans="1:4" s="77" customFormat="1" ht="15" customHeight="1">
      <c r="A20" s="82">
        <v>14</v>
      </c>
      <c r="B20" s="127" t="s">
        <v>134</v>
      </c>
      <c r="C20" s="244"/>
      <c r="D20" s="463"/>
    </row>
    <row r="21" spans="1:4" s="79" customFormat="1" ht="19.5" customHeight="1">
      <c r="A21" s="134">
        <v>15</v>
      </c>
      <c r="B21" s="135" t="s">
        <v>133</v>
      </c>
      <c r="C21" s="136">
        <f>C18+C19+C20</f>
        <v>277504</v>
      </c>
      <c r="D21" s="464">
        <f>D18+D19+D20</f>
        <v>360835</v>
      </c>
    </row>
    <row r="22" spans="1:4" s="77" customFormat="1" ht="15" customHeight="1">
      <c r="A22" s="82">
        <v>16</v>
      </c>
      <c r="B22" s="127" t="s">
        <v>45</v>
      </c>
      <c r="C22" s="121">
        <v>48366</v>
      </c>
      <c r="D22" s="465">
        <v>61582</v>
      </c>
    </row>
    <row r="23" spans="1:4" s="77" customFormat="1" ht="15" customHeight="1">
      <c r="A23" s="82">
        <v>17</v>
      </c>
      <c r="B23" s="127" t="s">
        <v>161</v>
      </c>
      <c r="C23" s="121"/>
      <c r="D23" s="465">
        <v>550</v>
      </c>
    </row>
    <row r="24" spans="1:4" s="77" customFormat="1" ht="15" customHeight="1">
      <c r="A24" s="82">
        <v>18</v>
      </c>
      <c r="B24" s="133" t="s">
        <v>129</v>
      </c>
      <c r="C24" s="121">
        <v>57419</v>
      </c>
      <c r="D24" s="465">
        <v>60072</v>
      </c>
    </row>
    <row r="25" spans="1:4" s="77" customFormat="1" ht="27" customHeight="1">
      <c r="A25" s="82">
        <v>19</v>
      </c>
      <c r="B25" s="381" t="s">
        <v>135</v>
      </c>
      <c r="C25" s="121"/>
      <c r="D25" s="465">
        <v>48</v>
      </c>
    </row>
    <row r="26" spans="1:4" s="77" customFormat="1" ht="24" customHeight="1">
      <c r="A26" s="82">
        <v>20</v>
      </c>
      <c r="B26" s="382" t="s">
        <v>162</v>
      </c>
      <c r="C26" s="121">
        <v>160614</v>
      </c>
      <c r="D26" s="465">
        <v>208301</v>
      </c>
    </row>
    <row r="27" spans="1:4" s="77" customFormat="1" ht="15" customHeight="1" thickBot="1">
      <c r="A27" s="83">
        <v>21</v>
      </c>
      <c r="B27" s="217" t="s">
        <v>136</v>
      </c>
      <c r="C27" s="122">
        <v>143505</v>
      </c>
      <c r="D27" s="466">
        <v>176126</v>
      </c>
    </row>
    <row r="28" spans="1:4" s="77" customFormat="1" ht="15" customHeight="1" thickBot="1">
      <c r="A28" s="84">
        <v>22</v>
      </c>
      <c r="B28" s="129" t="s">
        <v>163</v>
      </c>
      <c r="C28" s="150">
        <f>C22+C23+C24+C26</f>
        <v>266399</v>
      </c>
      <c r="D28" s="467">
        <f>D22+D23+D24+D26</f>
        <v>330505</v>
      </c>
    </row>
    <row r="29" spans="1:4" s="77" customFormat="1" ht="15" customHeight="1">
      <c r="A29" s="87">
        <v>23</v>
      </c>
      <c r="B29" s="132" t="s">
        <v>91</v>
      </c>
      <c r="C29" s="125">
        <v>11105</v>
      </c>
      <c r="D29" s="462">
        <v>6418</v>
      </c>
    </row>
    <row r="30" spans="1:4" s="77" customFormat="1" ht="15" customHeight="1" thickBot="1">
      <c r="A30" s="83">
        <v>24</v>
      </c>
      <c r="B30" s="128" t="s">
        <v>92</v>
      </c>
      <c r="C30" s="122"/>
      <c r="D30" s="466"/>
    </row>
    <row r="31" spans="1:4" s="77" customFormat="1" ht="15" customHeight="1">
      <c r="A31" s="137">
        <v>25</v>
      </c>
      <c r="B31" s="138" t="s">
        <v>137</v>
      </c>
      <c r="C31" s="151">
        <f>C29+C30</f>
        <v>11105</v>
      </c>
      <c r="D31" s="468">
        <f>D29+D30</f>
        <v>6418</v>
      </c>
    </row>
    <row r="32" spans="1:4" s="78" customFormat="1" ht="18" customHeight="1" thickBot="1">
      <c r="A32" s="139">
        <v>26</v>
      </c>
      <c r="B32" s="140" t="s">
        <v>138</v>
      </c>
      <c r="C32" s="152">
        <f>C28+C31</f>
        <v>277504</v>
      </c>
      <c r="D32" s="469">
        <f>D28+D31</f>
        <v>336923</v>
      </c>
    </row>
    <row r="33" spans="1:4" s="77" customFormat="1" ht="15" customHeight="1">
      <c r="A33" s="87">
        <v>27</v>
      </c>
      <c r="B33" s="132" t="s">
        <v>57</v>
      </c>
      <c r="C33" s="125"/>
      <c r="D33" s="462">
        <v>23912</v>
      </c>
    </row>
    <row r="34" spans="1:4" s="77" customFormat="1" ht="15" customHeight="1" thickBot="1">
      <c r="A34" s="83">
        <v>28</v>
      </c>
      <c r="B34" s="128" t="s">
        <v>159</v>
      </c>
      <c r="C34" s="244"/>
      <c r="D34" s="463"/>
    </row>
    <row r="35" spans="1:4" s="77" customFormat="1" ht="15" customHeight="1" thickBot="1">
      <c r="A35" s="141">
        <v>29</v>
      </c>
      <c r="B35" s="142" t="s">
        <v>139</v>
      </c>
      <c r="C35" s="153">
        <f>C32+C33+C34</f>
        <v>277504</v>
      </c>
      <c r="D35" s="470">
        <f>D32+D33+D34</f>
        <v>360835</v>
      </c>
    </row>
    <row r="36" spans="1:4" s="77" customFormat="1" ht="27.75" customHeight="1" thickBot="1">
      <c r="A36" s="84">
        <v>30</v>
      </c>
      <c r="B36" s="143" t="s">
        <v>141</v>
      </c>
      <c r="C36" s="150">
        <f>C28+C33-C14-C19</f>
        <v>-4687</v>
      </c>
      <c r="D36" s="467">
        <f>D28+D33-D14-D19</f>
        <v>0</v>
      </c>
    </row>
    <row r="37" spans="1:4" s="77" customFormat="1" ht="15" customHeight="1" thickBot="1">
      <c r="A37" s="144">
        <v>31</v>
      </c>
      <c r="B37" s="145" t="s">
        <v>140</v>
      </c>
      <c r="C37" s="154">
        <f>C31-C17</f>
        <v>4687</v>
      </c>
      <c r="D37" s="471">
        <f>D31-D17</f>
        <v>0</v>
      </c>
    </row>
    <row r="38" spans="1:4" s="77" customFormat="1" ht="15" customHeight="1" thickBot="1">
      <c r="A38" s="144">
        <v>32</v>
      </c>
      <c r="B38" s="145" t="s">
        <v>158</v>
      </c>
      <c r="C38" s="245"/>
      <c r="D38" s="472"/>
    </row>
    <row r="39" ht="15.75">
      <c r="B39" s="80"/>
    </row>
  </sheetData>
  <sheetProtection/>
  <mergeCells count="3">
    <mergeCell ref="C6:D6"/>
    <mergeCell ref="A5:A6"/>
    <mergeCell ref="B5:B6"/>
  </mergeCells>
  <printOptions horizontalCentered="1"/>
  <pageMargins left="0.79" right="0.7" top="1.53" bottom="1.3779527559055118" header="0.96" footer="0.3937007874015748"/>
  <pageSetup fitToHeight="1" fitToWidth="1" horizontalDpi="300" verticalDpi="300" orientation="portrait" paperSize="9" scale="82" r:id="rId1"/>
  <headerFooter alignWithMargins="0">
    <oddHeader>&amp;R&amp;"Times New Roman CE,Félkövér dőlt"&amp;12 7.számú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G17" sqref="G17"/>
    </sheetView>
  </sheetViews>
  <sheetFormatPr defaultColWidth="10.625" defaultRowHeight="12.75"/>
  <cols>
    <col min="1" max="1" width="6.875" style="270" customWidth="1"/>
    <col min="2" max="2" width="43.50390625" style="271" customWidth="1"/>
    <col min="3" max="4" width="12.875" style="270" customWidth="1"/>
    <col min="5" max="5" width="14.625" style="271" customWidth="1"/>
    <col min="6" max="6" width="13.50390625" style="271" customWidth="1"/>
    <col min="7" max="7" width="13.875" style="271" customWidth="1"/>
    <col min="8" max="8" width="15.375" style="271" customWidth="1"/>
    <col min="9" max="16384" width="10.625" style="271" customWidth="1"/>
  </cols>
  <sheetData>
    <row r="1" ht="13.5" thickBot="1">
      <c r="H1" s="272" t="s">
        <v>71</v>
      </c>
    </row>
    <row r="2" spans="1:8" s="275" customFormat="1" ht="26.25" customHeight="1">
      <c r="A2" s="615" t="s">
        <v>89</v>
      </c>
      <c r="B2" s="617" t="s">
        <v>186</v>
      </c>
      <c r="C2" s="619" t="s">
        <v>187</v>
      </c>
      <c r="D2" s="619" t="s">
        <v>188</v>
      </c>
      <c r="E2" s="273" t="s">
        <v>189</v>
      </c>
      <c r="F2" s="273"/>
      <c r="G2" s="273"/>
      <c r="H2" s="274"/>
    </row>
    <row r="3" spans="1:8" s="278" customFormat="1" ht="32.25" customHeight="1">
      <c r="A3" s="616"/>
      <c r="B3" s="618"/>
      <c r="C3" s="618"/>
      <c r="D3" s="620"/>
      <c r="E3" s="276" t="s">
        <v>230</v>
      </c>
      <c r="F3" s="276" t="s">
        <v>266</v>
      </c>
      <c r="G3" s="276" t="s">
        <v>294</v>
      </c>
      <c r="H3" s="277" t="s">
        <v>311</v>
      </c>
    </row>
    <row r="4" spans="1:8" s="282" customFormat="1" ht="18" customHeight="1">
      <c r="A4" s="279">
        <v>1</v>
      </c>
      <c r="B4" s="280">
        <v>2</v>
      </c>
      <c r="C4" s="280">
        <v>3</v>
      </c>
      <c r="D4" s="280">
        <v>4</v>
      </c>
      <c r="E4" s="280">
        <v>5</v>
      </c>
      <c r="F4" s="280">
        <v>6</v>
      </c>
      <c r="G4" s="280">
        <v>7</v>
      </c>
      <c r="H4" s="281">
        <v>8</v>
      </c>
    </row>
    <row r="5" spans="1:8" ht="18" customHeight="1">
      <c r="A5" s="279">
        <v>1</v>
      </c>
      <c r="B5" s="283" t="s">
        <v>190</v>
      </c>
      <c r="C5" s="284"/>
      <c r="D5" s="284"/>
      <c r="E5" s="285">
        <v>0</v>
      </c>
      <c r="F5" s="285">
        <v>0</v>
      </c>
      <c r="G5" s="285">
        <v>0</v>
      </c>
      <c r="H5" s="286">
        <v>0</v>
      </c>
    </row>
    <row r="6" spans="1:8" ht="18" customHeight="1">
      <c r="A6" s="279">
        <v>2</v>
      </c>
      <c r="B6" s="283" t="s">
        <v>191</v>
      </c>
      <c r="C6" s="284"/>
      <c r="D6" s="284"/>
      <c r="E6" s="285">
        <v>4868</v>
      </c>
      <c r="F6" s="285"/>
      <c r="G6" s="285">
        <v>0</v>
      </c>
      <c r="H6" s="286">
        <v>0</v>
      </c>
    </row>
    <row r="7" spans="1:8" ht="18" customHeight="1">
      <c r="A7" s="279">
        <v>3</v>
      </c>
      <c r="B7" s="287" t="s">
        <v>192</v>
      </c>
      <c r="C7" s="284"/>
      <c r="D7" s="284"/>
      <c r="E7" s="285">
        <v>0</v>
      </c>
      <c r="F7" s="285">
        <v>0</v>
      </c>
      <c r="G7" s="285">
        <v>0</v>
      </c>
      <c r="H7" s="286">
        <v>0</v>
      </c>
    </row>
    <row r="8" spans="1:8" ht="18" customHeight="1">
      <c r="A8" s="279">
        <v>4</v>
      </c>
      <c r="B8" s="283" t="s">
        <v>193</v>
      </c>
      <c r="C8" s="284"/>
      <c r="D8" s="284"/>
      <c r="E8" s="288">
        <f>SUM(E9:E10)</f>
        <v>0</v>
      </c>
      <c r="F8" s="288">
        <f>SUM(F9:F10)</f>
        <v>0</v>
      </c>
      <c r="G8" s="288">
        <f>SUM(G9:G10)</f>
        <v>0</v>
      </c>
      <c r="H8" s="289">
        <f>SUM(H9:H10)</f>
        <v>0</v>
      </c>
    </row>
    <row r="9" spans="1:8" ht="18" customHeight="1">
      <c r="A9" s="279">
        <v>5</v>
      </c>
      <c r="B9" s="290"/>
      <c r="C9" s="291"/>
      <c r="D9" s="291"/>
      <c r="E9" s="292"/>
      <c r="F9" s="292"/>
      <c r="G9" s="292"/>
      <c r="H9" s="293"/>
    </row>
    <row r="10" spans="1:8" ht="18" customHeight="1">
      <c r="A10" s="279">
        <v>6</v>
      </c>
      <c r="B10" s="290"/>
      <c r="C10" s="291"/>
      <c r="D10" s="291"/>
      <c r="E10" s="292"/>
      <c r="F10" s="292"/>
      <c r="G10" s="292"/>
      <c r="H10" s="293"/>
    </row>
    <row r="11" spans="1:8" ht="18" customHeight="1" thickBot="1">
      <c r="A11" s="294">
        <v>7</v>
      </c>
      <c r="B11" s="295" t="s">
        <v>185</v>
      </c>
      <c r="C11" s="296"/>
      <c r="D11" s="296"/>
      <c r="E11" s="297">
        <f>SUM(E5:E8)</f>
        <v>4868</v>
      </c>
      <c r="F11" s="297">
        <f>SUM(F5:F8)</f>
        <v>0</v>
      </c>
      <c r="G11" s="297">
        <f>SUM(G5:G8)</f>
        <v>0</v>
      </c>
      <c r="H11" s="298">
        <f>SUM(H5:H8)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CE,Félkövér"Önkormányzat által felvett hitelek és kibocsátott kötvények alakulása&amp;R&amp;"Arial CE,Félkövér"&amp;9 8. számú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Normal="87" workbookViewId="0" topLeftCell="A1">
      <selection activeCell="D10" sqref="D10:E10"/>
    </sheetView>
  </sheetViews>
  <sheetFormatPr defaultColWidth="9.00390625" defaultRowHeight="12.75"/>
  <cols>
    <col min="1" max="1" width="6.875" style="299" customWidth="1"/>
    <col min="2" max="2" width="33.00390625" style="300" customWidth="1"/>
    <col min="3" max="3" width="17.00390625" style="300" customWidth="1"/>
    <col min="4" max="9" width="12.875" style="300" customWidth="1"/>
    <col min="10" max="10" width="13.875" style="300" customWidth="1"/>
    <col min="11" max="16384" width="9.375" style="300" customWidth="1"/>
  </cols>
  <sheetData>
    <row r="1" ht="14.25" thickBot="1">
      <c r="J1" s="301" t="s">
        <v>71</v>
      </c>
    </row>
    <row r="2" spans="1:10" s="306" customFormat="1" ht="26.25" customHeight="1">
      <c r="A2" s="623" t="s">
        <v>89</v>
      </c>
      <c r="B2" s="621" t="s">
        <v>194</v>
      </c>
      <c r="C2" s="621" t="s">
        <v>195</v>
      </c>
      <c r="D2" s="621" t="s">
        <v>432</v>
      </c>
      <c r="E2" s="621" t="s">
        <v>433</v>
      </c>
      <c r="F2" s="302" t="s">
        <v>196</v>
      </c>
      <c r="G2" s="303"/>
      <c r="H2" s="303"/>
      <c r="I2" s="304"/>
      <c r="J2" s="305" t="s">
        <v>197</v>
      </c>
    </row>
    <row r="3" spans="1:10" s="311" customFormat="1" ht="32.25" customHeight="1" thickBot="1">
      <c r="A3" s="624"/>
      <c r="B3" s="625"/>
      <c r="C3" s="625"/>
      <c r="D3" s="622"/>
      <c r="E3" s="622"/>
      <c r="F3" s="307" t="s">
        <v>230</v>
      </c>
      <c r="G3" s="308" t="s">
        <v>266</v>
      </c>
      <c r="H3" s="308" t="s">
        <v>294</v>
      </c>
      <c r="I3" s="309" t="s">
        <v>434</v>
      </c>
      <c r="J3" s="310" t="s">
        <v>198</v>
      </c>
    </row>
    <row r="4" spans="1:10" s="316" customFormat="1" ht="18" customHeight="1" thickBot="1">
      <c r="A4" s="312">
        <v>1</v>
      </c>
      <c r="B4" s="313">
        <v>2</v>
      </c>
      <c r="C4" s="314">
        <v>3</v>
      </c>
      <c r="D4" s="314">
        <v>4</v>
      </c>
      <c r="E4" s="314">
        <v>5</v>
      </c>
      <c r="F4" s="314">
        <v>6</v>
      </c>
      <c r="G4" s="314">
        <v>7</v>
      </c>
      <c r="H4" s="314">
        <v>8</v>
      </c>
      <c r="I4" s="314">
        <v>9</v>
      </c>
      <c r="J4" s="315">
        <v>10</v>
      </c>
    </row>
    <row r="5" spans="1:10" ht="33.75" customHeight="1">
      <c r="A5" s="317" t="s">
        <v>3</v>
      </c>
      <c r="B5" s="318" t="s">
        <v>295</v>
      </c>
      <c r="C5" s="319"/>
      <c r="D5" s="320">
        <f aca="true" t="shared" si="0" ref="D5:I5">SUM(D6:D7)</f>
        <v>0</v>
      </c>
      <c r="E5" s="320">
        <f t="shared" si="0"/>
        <v>0</v>
      </c>
      <c r="F5" s="320">
        <f t="shared" si="0"/>
        <v>0</v>
      </c>
      <c r="G5" s="320">
        <f t="shared" si="0"/>
        <v>0</v>
      </c>
      <c r="H5" s="320">
        <f t="shared" si="0"/>
        <v>0</v>
      </c>
      <c r="I5" s="321">
        <f t="shared" si="0"/>
        <v>0</v>
      </c>
      <c r="J5" s="322">
        <f aca="true" t="shared" si="1" ref="J5:J15">SUM(F5:I5)</f>
        <v>0</v>
      </c>
    </row>
    <row r="6" spans="1:10" ht="40.5" customHeight="1">
      <c r="A6" s="323" t="s">
        <v>5</v>
      </c>
      <c r="B6" s="324"/>
      <c r="C6" s="379"/>
      <c r="D6" s="326"/>
      <c r="E6" s="326"/>
      <c r="F6" s="326"/>
      <c r="G6" s="326"/>
      <c r="H6" s="326"/>
      <c r="I6" s="327"/>
      <c r="J6" s="328">
        <f t="shared" si="1"/>
        <v>0</v>
      </c>
    </row>
    <row r="7" spans="1:10" ht="21" customHeight="1">
      <c r="A7" s="323" t="s">
        <v>7</v>
      </c>
      <c r="B7" s="324" t="s">
        <v>199</v>
      </c>
      <c r="C7" s="325"/>
      <c r="D7" s="326"/>
      <c r="E7" s="326"/>
      <c r="F7" s="326"/>
      <c r="G7" s="326"/>
      <c r="H7" s="326"/>
      <c r="I7" s="327"/>
      <c r="J7" s="328">
        <f t="shared" si="1"/>
        <v>0</v>
      </c>
    </row>
    <row r="8" spans="1:10" ht="36" customHeight="1">
      <c r="A8" s="323" t="s">
        <v>8</v>
      </c>
      <c r="B8" s="329" t="s">
        <v>312</v>
      </c>
      <c r="C8" s="330"/>
      <c r="D8" s="331">
        <f aca="true" t="shared" si="2" ref="D8:I8">SUM(D9:D10)</f>
        <v>0</v>
      </c>
      <c r="E8" s="331">
        <f t="shared" si="2"/>
        <v>0</v>
      </c>
      <c r="F8" s="331">
        <f t="shared" si="2"/>
        <v>0</v>
      </c>
      <c r="G8" s="331">
        <f t="shared" si="2"/>
        <v>0</v>
      </c>
      <c r="H8" s="331">
        <f t="shared" si="2"/>
        <v>0</v>
      </c>
      <c r="I8" s="332">
        <f t="shared" si="2"/>
        <v>0</v>
      </c>
      <c r="J8" s="328">
        <f t="shared" si="1"/>
        <v>0</v>
      </c>
    </row>
    <row r="9" spans="1:10" ht="21" customHeight="1">
      <c r="A9" s="323" t="s">
        <v>9</v>
      </c>
      <c r="B9" s="324" t="s">
        <v>435</v>
      </c>
      <c r="C9" s="325"/>
      <c r="D9" s="326"/>
      <c r="E9" s="326"/>
      <c r="F9" s="326"/>
      <c r="G9" s="326"/>
      <c r="H9" s="326"/>
      <c r="I9" s="327"/>
      <c r="J9" s="328"/>
    </row>
    <row r="10" spans="1:10" ht="18" customHeight="1">
      <c r="A10" s="323" t="s">
        <v>10</v>
      </c>
      <c r="B10" s="324" t="s">
        <v>436</v>
      </c>
      <c r="C10" s="325"/>
      <c r="D10" s="326"/>
      <c r="E10" s="326"/>
      <c r="F10" s="326"/>
      <c r="G10" s="326"/>
      <c r="H10" s="326"/>
      <c r="I10" s="327"/>
      <c r="J10" s="328">
        <f t="shared" si="1"/>
        <v>0</v>
      </c>
    </row>
    <row r="11" spans="1:10" ht="21" customHeight="1">
      <c r="A11" s="323" t="s">
        <v>11</v>
      </c>
      <c r="B11" s="329" t="s">
        <v>200</v>
      </c>
      <c r="C11" s="330"/>
      <c r="D11" s="331">
        <f aca="true" t="shared" si="3" ref="D11:I11">SUM(D12:D13)</f>
        <v>0</v>
      </c>
      <c r="E11" s="331">
        <f t="shared" si="3"/>
        <v>0</v>
      </c>
      <c r="F11" s="331">
        <f t="shared" si="3"/>
        <v>0</v>
      </c>
      <c r="G11" s="331">
        <f t="shared" si="3"/>
        <v>0</v>
      </c>
      <c r="H11" s="331">
        <f t="shared" si="3"/>
        <v>0</v>
      </c>
      <c r="I11" s="331">
        <f t="shared" si="3"/>
        <v>0</v>
      </c>
      <c r="J11" s="328">
        <f>SUM(F11:I11)</f>
        <v>0</v>
      </c>
    </row>
    <row r="12" spans="1:10" ht="21" customHeight="1">
      <c r="A12" s="323" t="s">
        <v>12</v>
      </c>
      <c r="B12" s="324"/>
      <c r="C12" s="325"/>
      <c r="D12" s="326"/>
      <c r="E12" s="326"/>
      <c r="F12" s="326"/>
      <c r="G12" s="326"/>
      <c r="H12" s="326"/>
      <c r="I12" s="327"/>
      <c r="J12" s="328">
        <f>SUM(F12:I12)</f>
        <v>0</v>
      </c>
    </row>
    <row r="13" spans="1:10" ht="21" customHeight="1">
      <c r="A13" s="323" t="s">
        <v>13</v>
      </c>
      <c r="B13" s="324"/>
      <c r="C13" s="325"/>
      <c r="D13" s="326"/>
      <c r="E13" s="326"/>
      <c r="F13" s="326"/>
      <c r="G13" s="326"/>
      <c r="H13" s="326"/>
      <c r="I13" s="327"/>
      <c r="J13" s="328">
        <f>SUM(F13:I13)</f>
        <v>0</v>
      </c>
    </row>
    <row r="14" spans="1:10" ht="21" customHeight="1">
      <c r="A14" s="323" t="s">
        <v>14</v>
      </c>
      <c r="B14" s="329" t="s">
        <v>201</v>
      </c>
      <c r="C14" s="330"/>
      <c r="D14" s="331">
        <f aca="true" t="shared" si="4" ref="D14:I14">SUM(D15:D15)</f>
        <v>0</v>
      </c>
      <c r="E14" s="331">
        <f t="shared" si="4"/>
        <v>0</v>
      </c>
      <c r="F14" s="331">
        <f t="shared" si="4"/>
        <v>0</v>
      </c>
      <c r="G14" s="331">
        <f t="shared" si="4"/>
        <v>0</v>
      </c>
      <c r="H14" s="331">
        <f t="shared" si="4"/>
        <v>0</v>
      </c>
      <c r="I14" s="332">
        <f t="shared" si="4"/>
        <v>0</v>
      </c>
      <c r="J14" s="328">
        <f t="shared" si="1"/>
        <v>0</v>
      </c>
    </row>
    <row r="15" spans="1:10" ht="21" customHeight="1" thickBot="1">
      <c r="A15" s="323" t="s">
        <v>15</v>
      </c>
      <c r="B15" s="324" t="s">
        <v>199</v>
      </c>
      <c r="C15" s="325"/>
      <c r="D15" s="326"/>
      <c r="E15" s="326"/>
      <c r="F15" s="326"/>
      <c r="G15" s="326"/>
      <c r="H15" s="326"/>
      <c r="I15" s="327"/>
      <c r="J15" s="328">
        <f t="shared" si="1"/>
        <v>0</v>
      </c>
    </row>
    <row r="16" spans="1:10" ht="21" customHeight="1" thickBot="1">
      <c r="A16" s="333" t="s">
        <v>16</v>
      </c>
      <c r="B16" s="334" t="s">
        <v>202</v>
      </c>
      <c r="C16" s="335"/>
      <c r="D16" s="336">
        <f aca="true" t="shared" si="5" ref="D16:I16">D5+D8+D11+D14</f>
        <v>0</v>
      </c>
      <c r="E16" s="336">
        <f t="shared" si="5"/>
        <v>0</v>
      </c>
      <c r="F16" s="336">
        <f t="shared" si="5"/>
        <v>0</v>
      </c>
      <c r="G16" s="336">
        <f t="shared" si="5"/>
        <v>0</v>
      </c>
      <c r="H16" s="336">
        <f t="shared" si="5"/>
        <v>0</v>
      </c>
      <c r="I16" s="337">
        <f t="shared" si="5"/>
        <v>0</v>
      </c>
      <c r="J16" s="338">
        <f>J5+J8+J11+J14</f>
        <v>0</v>
      </c>
    </row>
  </sheetData>
  <sheetProtection/>
  <mergeCells count="5">
    <mergeCell ref="E2:E3"/>
    <mergeCell ref="A2:A3"/>
    <mergeCell ref="B2:B3"/>
    <mergeCell ref="C2:C3"/>
    <mergeCell ref="D2:D3"/>
  </mergeCells>
  <printOptions horizontalCentered="1"/>
  <pageMargins left="0.64" right="0.76" top="1.47" bottom="0.984251968503937" header="0.82" footer="0.5118110236220472"/>
  <pageSetup horizontalDpi="300" verticalDpi="300" orientation="landscape" paperSize="9" scale="95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8"/>
  <sheetViews>
    <sheetView view="pageLayout" workbookViewId="0" topLeftCell="A1">
      <selection activeCell="B12" sqref="B12"/>
    </sheetView>
  </sheetViews>
  <sheetFormatPr defaultColWidth="9.00390625" defaultRowHeight="12.75"/>
  <cols>
    <col min="1" max="1" width="48.375" style="9" bestFit="1" customWidth="1"/>
    <col min="2" max="2" width="16.50390625" style="1" customWidth="1"/>
    <col min="3" max="3" width="20.375" style="1" customWidth="1"/>
    <col min="4" max="16384" width="9.375" style="1" customWidth="1"/>
  </cols>
  <sheetData>
    <row r="1" spans="1:3" s="3" customFormat="1" ht="24" customHeight="1" thickBot="1">
      <c r="A1" s="8"/>
      <c r="B1" s="626" t="s">
        <v>71</v>
      </c>
      <c r="C1" s="626"/>
    </row>
    <row r="2" spans="1:3" s="10" customFormat="1" ht="26.25" thickBot="1">
      <c r="A2" s="19" t="s">
        <v>88</v>
      </c>
      <c r="B2" s="349" t="s">
        <v>390</v>
      </c>
      <c r="C2" s="20" t="s">
        <v>119</v>
      </c>
    </row>
    <row r="3" spans="1:3" ht="18" customHeight="1">
      <c r="A3" s="350" t="s">
        <v>171</v>
      </c>
      <c r="B3" s="211"/>
      <c r="C3" s="351"/>
    </row>
    <row r="4" spans="1:3" ht="21" customHeight="1">
      <c r="A4" s="117" t="s">
        <v>227</v>
      </c>
      <c r="B4" s="380">
        <v>350</v>
      </c>
      <c r="C4" s="360">
        <v>550</v>
      </c>
    </row>
    <row r="5" spans="1:3" ht="18" customHeight="1">
      <c r="A5" s="117" t="s">
        <v>351</v>
      </c>
      <c r="B5" s="380">
        <v>2300</v>
      </c>
      <c r="C5" s="360">
        <v>2170</v>
      </c>
    </row>
    <row r="6" spans="1:3" ht="18" customHeight="1">
      <c r="A6" s="117" t="s">
        <v>352</v>
      </c>
      <c r="B6" s="380"/>
      <c r="C6" s="360">
        <v>1430</v>
      </c>
    </row>
    <row r="7" spans="1:3" ht="12.75" customHeight="1">
      <c r="A7" s="117" t="s">
        <v>221</v>
      </c>
      <c r="B7" s="380"/>
      <c r="C7" s="360">
        <v>220</v>
      </c>
    </row>
    <row r="8" spans="1:3" ht="18" customHeight="1">
      <c r="A8" s="117" t="s">
        <v>296</v>
      </c>
      <c r="B8" s="380"/>
      <c r="C8" s="360">
        <v>426</v>
      </c>
    </row>
    <row r="9" spans="1:3" ht="18" customHeight="1">
      <c r="A9" s="392" t="s">
        <v>354</v>
      </c>
      <c r="B9" s="380"/>
      <c r="C9" s="360">
        <v>43788</v>
      </c>
    </row>
    <row r="10" spans="1:3" ht="18" customHeight="1">
      <c r="A10" s="393" t="s">
        <v>355</v>
      </c>
      <c r="B10" s="380"/>
      <c r="C10" s="360">
        <v>50</v>
      </c>
    </row>
    <row r="11" spans="1:3" ht="18" customHeight="1">
      <c r="A11" s="393" t="s">
        <v>391</v>
      </c>
      <c r="B11" s="380">
        <v>150</v>
      </c>
      <c r="C11" s="360"/>
    </row>
    <row r="12" spans="1:3" ht="18" customHeight="1">
      <c r="A12" s="352" t="s">
        <v>222</v>
      </c>
      <c r="B12" s="380"/>
      <c r="C12" s="360"/>
    </row>
    <row r="13" spans="1:3" ht="18" customHeight="1">
      <c r="A13" s="118" t="s">
        <v>218</v>
      </c>
      <c r="B13" s="380">
        <v>1000</v>
      </c>
      <c r="C13" s="360">
        <v>500</v>
      </c>
    </row>
    <row r="14" spans="1:3" ht="18" customHeight="1">
      <c r="A14" s="118" t="s">
        <v>228</v>
      </c>
      <c r="B14" s="380">
        <v>2000</v>
      </c>
      <c r="C14" s="360">
        <v>6418</v>
      </c>
    </row>
    <row r="15" spans="1:3" ht="18" customHeight="1">
      <c r="A15" s="118" t="s">
        <v>297</v>
      </c>
      <c r="B15" s="380"/>
      <c r="C15" s="360"/>
    </row>
    <row r="16" spans="1:3" ht="18" customHeight="1">
      <c r="A16" s="118" t="s">
        <v>353</v>
      </c>
      <c r="B16" s="380"/>
      <c r="C16" s="360"/>
    </row>
    <row r="17" spans="1:3" ht="18" customHeight="1" thickBot="1">
      <c r="A17" s="118" t="s">
        <v>229</v>
      </c>
      <c r="B17" s="380"/>
      <c r="C17" s="360"/>
    </row>
    <row r="18" spans="1:3" ht="18" customHeight="1" thickBot="1">
      <c r="A18" s="120" t="s">
        <v>79</v>
      </c>
      <c r="B18" s="255">
        <f>SUM(B3:B17)</f>
        <v>5800</v>
      </c>
      <c r="C18" s="432">
        <f>SUM(C3:C17)</f>
        <v>55552</v>
      </c>
    </row>
  </sheetData>
  <sheetProtection/>
  <mergeCells count="1">
    <mergeCell ref="B1:C1"/>
  </mergeCells>
  <printOptions horizontalCentered="1"/>
  <pageMargins left="1.1811023622047245" right="0.984251968503937" top="1.38" bottom="1.08" header="0.58" footer="0.9055118110236221"/>
  <pageSetup horizontalDpi="600" verticalDpi="600" orientation="portrait" paperSize="9" r:id="rId1"/>
  <headerFooter alignWithMargins="0">
    <oddHeader>&amp;C&amp;"Times New Roman CE,Félkövér"&amp;14
Bogyiszló Község Önkormányzata által
 átadott pénzeszközök, támogatásértékű kiadások&amp;R&amp;"Times New Roman CE,Félkövér dőlt"10.számú melléklet&amp;"Times New Roman CE,Dőlt"&amp;12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6.50390625" style="488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474" customFormat="1" ht="15.75" thickBot="1">
      <c r="A1" s="473"/>
      <c r="D1" s="475" t="s">
        <v>71</v>
      </c>
    </row>
    <row r="2" spans="1:4" s="476" customFormat="1" ht="48" customHeight="1" thickBot="1">
      <c r="A2" s="19" t="s">
        <v>1</v>
      </c>
      <c r="B2" s="349" t="s">
        <v>2</v>
      </c>
      <c r="C2" s="349" t="s">
        <v>392</v>
      </c>
      <c r="D2" s="20" t="s">
        <v>393</v>
      </c>
    </row>
    <row r="3" spans="1:4" s="476" customFormat="1" ht="18" customHeight="1" thickBot="1">
      <c r="A3" s="477">
        <v>1</v>
      </c>
      <c r="B3" s="478">
        <v>2</v>
      </c>
      <c r="C3" s="478">
        <v>3</v>
      </c>
      <c r="D3" s="479">
        <v>4</v>
      </c>
    </row>
    <row r="4" spans="1:4" ht="18" customHeight="1">
      <c r="A4" s="480" t="s">
        <v>3</v>
      </c>
      <c r="B4" s="481" t="s">
        <v>394</v>
      </c>
      <c r="C4" s="99">
        <v>4583</v>
      </c>
      <c r="D4" s="452">
        <v>283</v>
      </c>
    </row>
    <row r="5" spans="1:4" ht="18" customHeight="1">
      <c r="A5" s="482" t="s">
        <v>5</v>
      </c>
      <c r="B5" s="483" t="s">
        <v>395</v>
      </c>
      <c r="C5" s="101">
        <v>8055</v>
      </c>
      <c r="D5" s="453">
        <v>7205</v>
      </c>
    </row>
    <row r="6" spans="1:4" ht="18" customHeight="1">
      <c r="A6" s="480" t="s">
        <v>8</v>
      </c>
      <c r="B6" s="483" t="s">
        <v>396</v>
      </c>
      <c r="C6" s="101">
        <v>720</v>
      </c>
      <c r="D6" s="453">
        <v>720</v>
      </c>
    </row>
    <row r="7" spans="1:4" ht="18" customHeight="1">
      <c r="A7" s="482" t="s">
        <v>9</v>
      </c>
      <c r="B7" s="483" t="s">
        <v>397</v>
      </c>
      <c r="C7" s="101">
        <v>2570</v>
      </c>
      <c r="D7" s="453">
        <v>2570</v>
      </c>
    </row>
    <row r="8" spans="1:4" ht="18" customHeight="1">
      <c r="A8" s="482" t="s">
        <v>10</v>
      </c>
      <c r="B8" s="483"/>
      <c r="C8" s="101"/>
      <c r="D8" s="453"/>
    </row>
    <row r="9" spans="1:4" ht="18" customHeight="1">
      <c r="A9" s="480" t="s">
        <v>11</v>
      </c>
      <c r="B9" s="483"/>
      <c r="C9" s="101"/>
      <c r="D9" s="453"/>
    </row>
    <row r="10" spans="1:4" ht="18" customHeight="1">
      <c r="A10" s="482" t="s">
        <v>12</v>
      </c>
      <c r="B10" s="483"/>
      <c r="C10" s="101"/>
      <c r="D10" s="453"/>
    </row>
    <row r="11" spans="1:4" ht="18" customHeight="1">
      <c r="A11" s="482" t="s">
        <v>13</v>
      </c>
      <c r="B11" s="483"/>
      <c r="C11" s="101"/>
      <c r="D11" s="453"/>
    </row>
    <row r="12" spans="1:4" ht="18" customHeight="1">
      <c r="A12" s="480" t="s">
        <v>14</v>
      </c>
      <c r="B12" s="483"/>
      <c r="C12" s="101"/>
      <c r="D12" s="453"/>
    </row>
    <row r="13" spans="1:4" ht="18" customHeight="1">
      <c r="A13" s="482" t="s">
        <v>15</v>
      </c>
      <c r="B13" s="483"/>
      <c r="C13" s="101"/>
      <c r="D13" s="453"/>
    </row>
    <row r="14" spans="1:4" ht="18" customHeight="1">
      <c r="A14" s="482" t="s">
        <v>16</v>
      </c>
      <c r="B14" s="483"/>
      <c r="C14" s="101"/>
      <c r="D14" s="453"/>
    </row>
    <row r="15" spans="1:4" ht="18" customHeight="1">
      <c r="A15" s="480" t="s">
        <v>17</v>
      </c>
      <c r="B15" s="483"/>
      <c r="C15" s="101"/>
      <c r="D15" s="453"/>
    </row>
    <row r="16" spans="1:4" ht="18" customHeight="1">
      <c r="A16" s="482" t="s">
        <v>18</v>
      </c>
      <c r="B16" s="483"/>
      <c r="C16" s="101"/>
      <c r="D16" s="453"/>
    </row>
    <row r="17" spans="1:4" ht="18" customHeight="1" thickBot="1">
      <c r="A17" s="482" t="s">
        <v>19</v>
      </c>
      <c r="B17" s="483"/>
      <c r="C17" s="101"/>
      <c r="D17" s="453"/>
    </row>
    <row r="18" spans="1:4" ht="18" customHeight="1" thickBot="1">
      <c r="A18" s="484" t="s">
        <v>20</v>
      </c>
      <c r="B18" s="485" t="s">
        <v>185</v>
      </c>
      <c r="C18" s="486">
        <f>SUM(C4:C17)</f>
        <v>15928</v>
      </c>
      <c r="D18" s="487">
        <f>SUM(D4:D17)</f>
        <v>10778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dőlt"11. sz. melléklet&amp;"Times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3"/>
  <sheetViews>
    <sheetView view="pageLayout" workbookViewId="0" topLeftCell="A1">
      <selection activeCell="E26" sqref="E26"/>
    </sheetView>
  </sheetViews>
  <sheetFormatPr defaultColWidth="9.00390625" defaultRowHeight="12.75"/>
  <cols>
    <col min="1" max="1" width="6.375" style="494" customWidth="1"/>
    <col min="2" max="2" width="29.00390625" style="522" customWidth="1"/>
    <col min="3" max="4" width="9.00390625" style="522" customWidth="1"/>
    <col min="5" max="5" width="9.50390625" style="522" customWidth="1"/>
    <col min="6" max="6" width="8.875" style="522" customWidth="1"/>
    <col min="7" max="7" width="8.625" style="522" customWidth="1"/>
    <col min="8" max="8" width="8.875" style="522" customWidth="1"/>
    <col min="9" max="9" width="8.125" style="522" customWidth="1"/>
    <col min="10" max="14" width="9.50390625" style="522" customWidth="1"/>
    <col min="15" max="15" width="12.625" style="494" customWidth="1"/>
    <col min="16" max="16" width="9.375" style="523" customWidth="1"/>
    <col min="17" max="16384" width="9.375" style="522" customWidth="1"/>
  </cols>
  <sheetData>
    <row r="1" spans="1:16" s="494" customFormat="1" ht="25.5" customHeight="1" thickBot="1">
      <c r="A1" s="489" t="s">
        <v>1</v>
      </c>
      <c r="B1" s="490" t="s">
        <v>72</v>
      </c>
      <c r="C1" s="491" t="s">
        <v>398</v>
      </c>
      <c r="D1" s="491" t="s">
        <v>399</v>
      </c>
      <c r="E1" s="491" t="s">
        <v>400</v>
      </c>
      <c r="F1" s="491" t="s">
        <v>401</v>
      </c>
      <c r="G1" s="491" t="s">
        <v>402</v>
      </c>
      <c r="H1" s="491" t="s">
        <v>403</v>
      </c>
      <c r="I1" s="491" t="s">
        <v>404</v>
      </c>
      <c r="J1" s="491" t="s">
        <v>405</v>
      </c>
      <c r="K1" s="491" t="s">
        <v>406</v>
      </c>
      <c r="L1" s="491" t="s">
        <v>407</v>
      </c>
      <c r="M1" s="491" t="s">
        <v>408</v>
      </c>
      <c r="N1" s="491" t="s">
        <v>409</v>
      </c>
      <c r="O1" s="492" t="s">
        <v>185</v>
      </c>
      <c r="P1" s="493"/>
    </row>
    <row r="2" spans="1:16" s="500" customFormat="1" ht="15" customHeight="1" thickBot="1">
      <c r="A2" s="495" t="s">
        <v>3</v>
      </c>
      <c r="B2" s="496" t="s">
        <v>44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8"/>
      <c r="P2" s="499"/>
    </row>
    <row r="3" spans="1:16" s="506" customFormat="1" ht="13.5" customHeight="1">
      <c r="A3" s="501" t="s">
        <v>7</v>
      </c>
      <c r="B3" s="502" t="s">
        <v>410</v>
      </c>
      <c r="C3" s="503">
        <v>795</v>
      </c>
      <c r="D3" s="503">
        <v>790</v>
      </c>
      <c r="E3" s="503">
        <v>25870</v>
      </c>
      <c r="F3" s="503">
        <v>1296</v>
      </c>
      <c r="G3" s="503">
        <v>1286</v>
      </c>
      <c r="H3" s="503">
        <v>860</v>
      </c>
      <c r="I3" s="503">
        <v>852</v>
      </c>
      <c r="J3" s="503">
        <v>863</v>
      </c>
      <c r="K3" s="503">
        <v>26400</v>
      </c>
      <c r="L3" s="503">
        <v>1205</v>
      </c>
      <c r="M3" s="503">
        <v>953</v>
      </c>
      <c r="N3" s="503">
        <v>962</v>
      </c>
      <c r="O3" s="504">
        <f aca="true" t="shared" si="0" ref="O3:O11">SUM(C3:N3)</f>
        <v>62132</v>
      </c>
      <c r="P3" s="505"/>
    </row>
    <row r="4" spans="1:16" s="506" customFormat="1" ht="13.5" customHeight="1">
      <c r="A4" s="507" t="s">
        <v>8</v>
      </c>
      <c r="B4" s="508" t="s">
        <v>411</v>
      </c>
      <c r="C4" s="509">
        <v>13150</v>
      </c>
      <c r="D4" s="509">
        <v>13050</v>
      </c>
      <c r="E4" s="509">
        <v>13950</v>
      </c>
      <c r="F4" s="509">
        <v>16150</v>
      </c>
      <c r="G4" s="509">
        <v>13950</v>
      </c>
      <c r="H4" s="509">
        <v>13100</v>
      </c>
      <c r="I4" s="509">
        <v>13850</v>
      </c>
      <c r="J4" s="509">
        <v>13200</v>
      </c>
      <c r="K4" s="509">
        <v>12950</v>
      </c>
      <c r="L4" s="509">
        <v>13100</v>
      </c>
      <c r="M4" s="509">
        <v>14204</v>
      </c>
      <c r="N4" s="509">
        <v>25520</v>
      </c>
      <c r="O4" s="510">
        <f>SUM(C4:N4)</f>
        <v>176174</v>
      </c>
      <c r="P4" s="505"/>
    </row>
    <row r="5" spans="1:16" s="506" customFormat="1" ht="13.5" customHeight="1">
      <c r="A5" s="507" t="s">
        <v>9</v>
      </c>
      <c r="B5" s="502" t="s">
        <v>412</v>
      </c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4">
        <f t="shared" si="0"/>
        <v>0</v>
      </c>
      <c r="P5" s="505"/>
    </row>
    <row r="6" spans="1:16" s="506" customFormat="1" ht="13.5" customHeight="1">
      <c r="A6" s="507" t="s">
        <v>10</v>
      </c>
      <c r="B6" s="502" t="s">
        <v>413</v>
      </c>
      <c r="C6" s="503">
        <v>7150</v>
      </c>
      <c r="D6" s="503">
        <v>7950</v>
      </c>
      <c r="E6" s="503">
        <v>7420</v>
      </c>
      <c r="F6" s="503">
        <v>7530</v>
      </c>
      <c r="G6" s="503">
        <v>7430</v>
      </c>
      <c r="H6" s="503">
        <v>7530</v>
      </c>
      <c r="I6" s="503">
        <v>7150</v>
      </c>
      <c r="J6" s="503">
        <v>7960</v>
      </c>
      <c r="K6" s="503">
        <v>7600</v>
      </c>
      <c r="L6" s="503">
        <v>7350</v>
      </c>
      <c r="M6" s="503">
        <v>9029</v>
      </c>
      <c r="N6" s="503">
        <v>8100</v>
      </c>
      <c r="O6" s="504">
        <f>SUM(C6:N6)</f>
        <v>92199</v>
      </c>
      <c r="P6" s="505"/>
    </row>
    <row r="7" spans="1:16" s="506" customFormat="1" ht="13.5" customHeight="1">
      <c r="A7" s="507" t="s">
        <v>11</v>
      </c>
      <c r="B7" s="502" t="s">
        <v>98</v>
      </c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>
        <v>6418</v>
      </c>
      <c r="N7" s="503"/>
      <c r="O7" s="504">
        <f t="shared" si="0"/>
        <v>6418</v>
      </c>
      <c r="P7" s="505"/>
    </row>
    <row r="8" spans="1:16" s="506" customFormat="1" ht="13.5" customHeight="1">
      <c r="A8" s="507" t="s">
        <v>12</v>
      </c>
      <c r="B8" s="502" t="s">
        <v>154</v>
      </c>
      <c r="C8" s="503">
        <v>23912</v>
      </c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4">
        <f t="shared" si="0"/>
        <v>23912</v>
      </c>
      <c r="P8" s="505"/>
    </row>
    <row r="9" spans="1:16" s="506" customFormat="1" ht="13.5" customHeight="1">
      <c r="A9" s="507" t="s">
        <v>13</v>
      </c>
      <c r="B9" s="502" t="s">
        <v>414</v>
      </c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4">
        <f t="shared" si="0"/>
        <v>0</v>
      </c>
      <c r="P9" s="505"/>
    </row>
    <row r="10" spans="1:16" s="506" customFormat="1" ht="13.5" customHeight="1" thickBot="1">
      <c r="A10" s="507" t="s">
        <v>14</v>
      </c>
      <c r="B10" s="511" t="s">
        <v>415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3">
        <f t="shared" si="0"/>
        <v>0</v>
      </c>
      <c r="P10" s="505"/>
    </row>
    <row r="11" spans="1:16" s="500" customFormat="1" ht="15.75" customHeight="1" thickBot="1">
      <c r="A11" s="495" t="s">
        <v>15</v>
      </c>
      <c r="B11" s="514" t="s">
        <v>416</v>
      </c>
      <c r="C11" s="515">
        <f aca="true" t="shared" si="1" ref="C11:N11">SUM(C3:C10)</f>
        <v>45007</v>
      </c>
      <c r="D11" s="515">
        <f t="shared" si="1"/>
        <v>21790</v>
      </c>
      <c r="E11" s="515">
        <f t="shared" si="1"/>
        <v>47240</v>
      </c>
      <c r="F11" s="515">
        <f t="shared" si="1"/>
        <v>24976</v>
      </c>
      <c r="G11" s="515">
        <f t="shared" si="1"/>
        <v>22666</v>
      </c>
      <c r="H11" s="515">
        <f t="shared" si="1"/>
        <v>21490</v>
      </c>
      <c r="I11" s="515">
        <f t="shared" si="1"/>
        <v>21852</v>
      </c>
      <c r="J11" s="515">
        <f t="shared" si="1"/>
        <v>22023</v>
      </c>
      <c r="K11" s="515">
        <f t="shared" si="1"/>
        <v>46950</v>
      </c>
      <c r="L11" s="515">
        <f t="shared" si="1"/>
        <v>21655</v>
      </c>
      <c r="M11" s="515">
        <f t="shared" si="1"/>
        <v>30604</v>
      </c>
      <c r="N11" s="515">
        <f t="shared" si="1"/>
        <v>34582</v>
      </c>
      <c r="O11" s="516">
        <f t="shared" si="0"/>
        <v>360835</v>
      </c>
      <c r="P11" s="499"/>
    </row>
    <row r="12" spans="1:16" s="500" customFormat="1" ht="15" customHeight="1" thickBot="1">
      <c r="A12" s="495" t="s">
        <v>16</v>
      </c>
      <c r="B12" s="517" t="s">
        <v>58</v>
      </c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498"/>
      <c r="P12" s="499"/>
    </row>
    <row r="13" spans="1:16" s="506" customFormat="1" ht="13.5" customHeight="1">
      <c r="A13" s="519" t="s">
        <v>17</v>
      </c>
      <c r="B13" s="508" t="s">
        <v>74</v>
      </c>
      <c r="C13" s="509">
        <v>3214</v>
      </c>
      <c r="D13" s="509">
        <v>3165</v>
      </c>
      <c r="E13" s="509">
        <v>3220</v>
      </c>
      <c r="F13" s="509">
        <v>3240</v>
      </c>
      <c r="G13" s="509">
        <v>3195</v>
      </c>
      <c r="H13" s="509">
        <v>3187</v>
      </c>
      <c r="I13" s="509">
        <v>3240</v>
      </c>
      <c r="J13" s="509">
        <v>3120</v>
      </c>
      <c r="K13" s="509">
        <v>3175</v>
      </c>
      <c r="L13" s="509">
        <v>3192</v>
      </c>
      <c r="M13" s="509">
        <v>3425</v>
      </c>
      <c r="N13" s="509">
        <v>3795</v>
      </c>
      <c r="O13" s="510">
        <f aca="true" t="shared" si="2" ref="O13:O21">SUM(C13:N13)</f>
        <v>39168</v>
      </c>
      <c r="P13" s="505"/>
    </row>
    <row r="14" spans="1:16" s="506" customFormat="1" ht="13.5" customHeight="1">
      <c r="A14" s="501" t="s">
        <v>18</v>
      </c>
      <c r="B14" s="502" t="s">
        <v>417</v>
      </c>
      <c r="C14" s="503">
        <v>643</v>
      </c>
      <c r="D14" s="503">
        <v>635</v>
      </c>
      <c r="E14" s="503">
        <v>640</v>
      </c>
      <c r="F14" s="503">
        <v>642</v>
      </c>
      <c r="G14" s="503">
        <v>636</v>
      </c>
      <c r="H14" s="503">
        <v>635</v>
      </c>
      <c r="I14" s="503">
        <v>642</v>
      </c>
      <c r="J14" s="503">
        <v>632</v>
      </c>
      <c r="K14" s="503">
        <v>634</v>
      </c>
      <c r="L14" s="503">
        <v>635</v>
      </c>
      <c r="M14" s="503">
        <v>711</v>
      </c>
      <c r="N14" s="503">
        <v>710</v>
      </c>
      <c r="O14" s="504">
        <f t="shared" si="2"/>
        <v>7795</v>
      </c>
      <c r="P14" s="505"/>
    </row>
    <row r="15" spans="1:16" s="506" customFormat="1" ht="13.5" customHeight="1">
      <c r="A15" s="501" t="s">
        <v>19</v>
      </c>
      <c r="B15" s="502" t="s">
        <v>61</v>
      </c>
      <c r="C15" s="503">
        <v>6950</v>
      </c>
      <c r="D15" s="503">
        <v>6820</v>
      </c>
      <c r="E15" s="503">
        <v>7275</v>
      </c>
      <c r="F15" s="503">
        <v>7300</v>
      </c>
      <c r="G15" s="503">
        <v>7465</v>
      </c>
      <c r="H15" s="503">
        <v>7135</v>
      </c>
      <c r="I15" s="503">
        <v>7052</v>
      </c>
      <c r="J15" s="503">
        <v>7153</v>
      </c>
      <c r="K15" s="503">
        <v>7350</v>
      </c>
      <c r="L15" s="503">
        <v>7230</v>
      </c>
      <c r="M15" s="503">
        <v>7664</v>
      </c>
      <c r="N15" s="503">
        <v>7920</v>
      </c>
      <c r="O15" s="504">
        <f t="shared" si="2"/>
        <v>87314</v>
      </c>
      <c r="P15" s="505"/>
    </row>
    <row r="16" spans="1:16" s="506" customFormat="1" ht="13.5" customHeight="1">
      <c r="A16" s="501" t="s">
        <v>20</v>
      </c>
      <c r="B16" s="502" t="s">
        <v>418</v>
      </c>
      <c r="C16" s="503"/>
      <c r="D16" s="503">
        <v>259</v>
      </c>
      <c r="E16" s="503">
        <v>9267</v>
      </c>
      <c r="F16" s="503"/>
      <c r="G16" s="503"/>
      <c r="H16" s="503">
        <v>5772</v>
      </c>
      <c r="I16" s="503">
        <v>10642</v>
      </c>
      <c r="J16" s="503">
        <v>225</v>
      </c>
      <c r="K16" s="503"/>
      <c r="L16" s="503">
        <v>44966</v>
      </c>
      <c r="M16" s="503"/>
      <c r="N16" s="503">
        <v>180</v>
      </c>
      <c r="O16" s="504">
        <f t="shared" si="2"/>
        <v>71311</v>
      </c>
      <c r="P16" s="505"/>
    </row>
    <row r="17" spans="1:16" s="506" customFormat="1" ht="13.5" customHeight="1">
      <c r="A17" s="501" t="s">
        <v>21</v>
      </c>
      <c r="B17" s="502" t="s">
        <v>419</v>
      </c>
      <c r="C17" s="503">
        <v>4160</v>
      </c>
      <c r="D17" s="503">
        <v>4135</v>
      </c>
      <c r="E17" s="503">
        <v>4252</v>
      </c>
      <c r="F17" s="503">
        <v>4350</v>
      </c>
      <c r="G17" s="503">
        <v>4212</v>
      </c>
      <c r="H17" s="503">
        <v>4160</v>
      </c>
      <c r="I17" s="503">
        <v>4050</v>
      </c>
      <c r="J17" s="503">
        <v>4015</v>
      </c>
      <c r="K17" s="503">
        <v>4125</v>
      </c>
      <c r="L17" s="503">
        <v>4089</v>
      </c>
      <c r="M17" s="503">
        <v>4150</v>
      </c>
      <c r="N17" s="503">
        <v>6749</v>
      </c>
      <c r="O17" s="504">
        <f t="shared" si="2"/>
        <v>52447</v>
      </c>
      <c r="P17" s="505"/>
    </row>
    <row r="18" spans="1:16" s="506" customFormat="1" ht="13.5" customHeight="1">
      <c r="A18" s="501" t="s">
        <v>22</v>
      </c>
      <c r="B18" s="502" t="s">
        <v>420</v>
      </c>
      <c r="C18" s="503">
        <v>4252</v>
      </c>
      <c r="D18" s="503">
        <v>4350</v>
      </c>
      <c r="E18" s="503">
        <v>4130</v>
      </c>
      <c r="F18" s="503">
        <v>4340</v>
      </c>
      <c r="G18" s="503">
        <v>4130</v>
      </c>
      <c r="H18" s="503">
        <v>4890</v>
      </c>
      <c r="I18" s="503">
        <v>4870</v>
      </c>
      <c r="J18" s="503">
        <v>4970</v>
      </c>
      <c r="K18" s="503">
        <v>4153</v>
      </c>
      <c r="L18" s="503">
        <v>3912</v>
      </c>
      <c r="M18" s="503">
        <v>3652</v>
      </c>
      <c r="N18" s="503">
        <v>5125</v>
      </c>
      <c r="O18" s="504">
        <f t="shared" si="2"/>
        <v>52774</v>
      </c>
      <c r="P18" s="505"/>
    </row>
    <row r="19" spans="1:16" s="506" customFormat="1" ht="13.5" customHeight="1">
      <c r="A19" s="501" t="s">
        <v>23</v>
      </c>
      <c r="B19" s="502" t="s">
        <v>36</v>
      </c>
      <c r="C19" s="503"/>
      <c r="D19" s="503"/>
      <c r="E19" s="503"/>
      <c r="F19" s="503"/>
      <c r="G19" s="503"/>
      <c r="H19" s="503"/>
      <c r="I19" s="503"/>
      <c r="J19" s="503"/>
      <c r="K19" s="503"/>
      <c r="L19" s="503">
        <v>3287</v>
      </c>
      <c r="M19" s="503"/>
      <c r="N19" s="503">
        <v>1201</v>
      </c>
      <c r="O19" s="504">
        <f t="shared" si="2"/>
        <v>4488</v>
      </c>
      <c r="P19" s="505"/>
    </row>
    <row r="20" spans="1:16" s="506" customFormat="1" ht="13.5" customHeight="1">
      <c r="A20" s="501" t="s">
        <v>24</v>
      </c>
      <c r="B20" s="502" t="s">
        <v>421</v>
      </c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>
        <v>6418</v>
      </c>
      <c r="N20" s="503"/>
      <c r="O20" s="504">
        <f t="shared" si="2"/>
        <v>6418</v>
      </c>
      <c r="P20" s="505"/>
    </row>
    <row r="21" spans="1:16" s="506" customFormat="1" ht="13.5" customHeight="1" thickBot="1">
      <c r="A21" s="501" t="s">
        <v>25</v>
      </c>
      <c r="B21" s="502" t="s">
        <v>101</v>
      </c>
      <c r="C21" s="512">
        <v>3015</v>
      </c>
      <c r="D21" s="512">
        <v>3350</v>
      </c>
      <c r="E21" s="512">
        <v>3065</v>
      </c>
      <c r="F21" s="503">
        <v>3085</v>
      </c>
      <c r="G21" s="503">
        <v>3150</v>
      </c>
      <c r="H21" s="503">
        <v>3260</v>
      </c>
      <c r="I21" s="503">
        <v>3150</v>
      </c>
      <c r="J21" s="503">
        <v>3400</v>
      </c>
      <c r="K21" s="503">
        <v>3015</v>
      </c>
      <c r="L21" s="503">
        <v>3430</v>
      </c>
      <c r="M21" s="503">
        <v>3230</v>
      </c>
      <c r="N21" s="503">
        <v>3970</v>
      </c>
      <c r="O21" s="504">
        <f t="shared" si="2"/>
        <v>39120</v>
      </c>
      <c r="P21" s="505"/>
    </row>
    <row r="22" spans="1:16" s="500" customFormat="1" ht="15.75" customHeight="1" thickBot="1">
      <c r="A22" s="520" t="s">
        <v>422</v>
      </c>
      <c r="B22" s="514" t="s">
        <v>423</v>
      </c>
      <c r="C22" s="515">
        <f>SUM(C13:C21)</f>
        <v>22234</v>
      </c>
      <c r="D22" s="515">
        <f aca="true" t="shared" si="3" ref="D22:N22">SUM(D13:D21)</f>
        <v>22714</v>
      </c>
      <c r="E22" s="515">
        <f t="shared" si="3"/>
        <v>31849</v>
      </c>
      <c r="F22" s="515">
        <f t="shared" si="3"/>
        <v>22957</v>
      </c>
      <c r="G22" s="515">
        <f t="shared" si="3"/>
        <v>22788</v>
      </c>
      <c r="H22" s="515">
        <f t="shared" si="3"/>
        <v>29039</v>
      </c>
      <c r="I22" s="515">
        <f t="shared" si="3"/>
        <v>33646</v>
      </c>
      <c r="J22" s="515">
        <f t="shared" si="3"/>
        <v>23515</v>
      </c>
      <c r="K22" s="515">
        <f t="shared" si="3"/>
        <v>22452</v>
      </c>
      <c r="L22" s="515">
        <f t="shared" si="3"/>
        <v>70741</v>
      </c>
      <c r="M22" s="515">
        <f t="shared" si="3"/>
        <v>29250</v>
      </c>
      <c r="N22" s="515">
        <f t="shared" si="3"/>
        <v>29650</v>
      </c>
      <c r="O22" s="516">
        <f>SUM(C22:N22)</f>
        <v>360835</v>
      </c>
      <c r="P22" s="499"/>
    </row>
    <row r="23" ht="15.75">
      <c r="A23" s="52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2013. évre&amp;R&amp;"Times New Roman CE,Félkövér dőlt"&amp;12 12. sz. melléklet&amp;"Times New Roman CE,Normál"&amp;10
&amp;"Times New Roman CE,Félkövér dőlt"Ezer forintban !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B1">
      <selection activeCell="C4" sqref="C4"/>
    </sheetView>
  </sheetViews>
  <sheetFormatPr defaultColWidth="9.00390625" defaultRowHeight="12.75"/>
  <cols>
    <col min="1" max="1" width="6.375" style="494" customWidth="1"/>
    <col min="2" max="2" width="29.00390625" style="522" customWidth="1"/>
    <col min="3" max="4" width="9.00390625" style="522" customWidth="1"/>
    <col min="5" max="5" width="9.50390625" style="522" customWidth="1"/>
    <col min="6" max="6" width="8.875" style="522" customWidth="1"/>
    <col min="7" max="7" width="8.625" style="522" customWidth="1"/>
    <col min="8" max="8" width="8.875" style="522" customWidth="1"/>
    <col min="9" max="9" width="8.125" style="522" customWidth="1"/>
    <col min="10" max="14" width="9.50390625" style="522" customWidth="1"/>
    <col min="15" max="15" width="12.625" style="494" customWidth="1"/>
    <col min="16" max="16" width="9.375" style="523" customWidth="1"/>
    <col min="17" max="16384" width="9.375" style="522" customWidth="1"/>
  </cols>
  <sheetData>
    <row r="1" spans="1:16" s="494" customFormat="1" ht="25.5" customHeight="1" thickBot="1">
      <c r="A1" s="489" t="s">
        <v>1</v>
      </c>
      <c r="B1" s="490" t="s">
        <v>72</v>
      </c>
      <c r="C1" s="491" t="s">
        <v>398</v>
      </c>
      <c r="D1" s="491" t="s">
        <v>399</v>
      </c>
      <c r="E1" s="491" t="s">
        <v>400</v>
      </c>
      <c r="F1" s="491" t="s">
        <v>401</v>
      </c>
      <c r="G1" s="491" t="s">
        <v>402</v>
      </c>
      <c r="H1" s="491" t="s">
        <v>403</v>
      </c>
      <c r="I1" s="491" t="s">
        <v>404</v>
      </c>
      <c r="J1" s="491" t="s">
        <v>405</v>
      </c>
      <c r="K1" s="491" t="s">
        <v>406</v>
      </c>
      <c r="L1" s="491" t="s">
        <v>407</v>
      </c>
      <c r="M1" s="491" t="s">
        <v>408</v>
      </c>
      <c r="N1" s="491" t="s">
        <v>409</v>
      </c>
      <c r="O1" s="492" t="s">
        <v>185</v>
      </c>
      <c r="P1" s="493"/>
    </row>
    <row r="2" spans="1:16" s="500" customFormat="1" ht="15" customHeight="1" thickBot="1">
      <c r="A2" s="495" t="s">
        <v>3</v>
      </c>
      <c r="B2" s="496" t="s">
        <v>44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8"/>
      <c r="P2" s="499"/>
    </row>
    <row r="3" spans="1:16" s="500" customFormat="1" ht="15" customHeight="1">
      <c r="A3" s="507" t="s">
        <v>5</v>
      </c>
      <c r="B3" s="524" t="s">
        <v>424</v>
      </c>
      <c r="C3" s="525">
        <v>21114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6">
        <f aca="true" t="shared" si="0" ref="O3:O12">SUM(C3:N3)</f>
        <v>21114</v>
      </c>
      <c r="P3" s="499"/>
    </row>
    <row r="4" spans="1:16" s="506" customFormat="1" ht="13.5" customHeight="1">
      <c r="A4" s="501" t="s">
        <v>7</v>
      </c>
      <c r="B4" s="502" t="s">
        <v>410</v>
      </c>
      <c r="C4" s="503">
        <v>795</v>
      </c>
      <c r="D4" s="503">
        <v>790</v>
      </c>
      <c r="E4" s="503">
        <v>25870</v>
      </c>
      <c r="F4" s="503">
        <v>1296</v>
      </c>
      <c r="G4" s="503">
        <v>1286</v>
      </c>
      <c r="H4" s="503">
        <v>860</v>
      </c>
      <c r="I4" s="503">
        <v>852</v>
      </c>
      <c r="J4" s="503">
        <v>863</v>
      </c>
      <c r="K4" s="503">
        <v>26400</v>
      </c>
      <c r="L4" s="503">
        <v>1205</v>
      </c>
      <c r="M4" s="503">
        <v>953</v>
      </c>
      <c r="N4" s="503">
        <v>962</v>
      </c>
      <c r="O4" s="504">
        <f t="shared" si="0"/>
        <v>62132</v>
      </c>
      <c r="P4" s="505"/>
    </row>
    <row r="5" spans="1:16" s="506" customFormat="1" ht="13.5" customHeight="1">
      <c r="A5" s="507" t="s">
        <v>8</v>
      </c>
      <c r="B5" s="508" t="s">
        <v>411</v>
      </c>
      <c r="C5" s="509">
        <v>13150</v>
      </c>
      <c r="D5" s="509">
        <v>13050</v>
      </c>
      <c r="E5" s="509">
        <v>13950</v>
      </c>
      <c r="F5" s="509">
        <v>16150</v>
      </c>
      <c r="G5" s="509">
        <v>13950</v>
      </c>
      <c r="H5" s="509">
        <v>13100</v>
      </c>
      <c r="I5" s="509">
        <v>13850</v>
      </c>
      <c r="J5" s="509">
        <v>13200</v>
      </c>
      <c r="K5" s="509">
        <v>12950</v>
      </c>
      <c r="L5" s="509">
        <v>13100</v>
      </c>
      <c r="M5" s="509">
        <v>14204</v>
      </c>
      <c r="N5" s="509">
        <v>25520</v>
      </c>
      <c r="O5" s="510">
        <f t="shared" si="0"/>
        <v>176174</v>
      </c>
      <c r="P5" s="505"/>
    </row>
    <row r="6" spans="1:16" s="506" customFormat="1" ht="13.5" customHeight="1">
      <c r="A6" s="507" t="s">
        <v>9</v>
      </c>
      <c r="B6" s="502" t="s">
        <v>412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4">
        <f t="shared" si="0"/>
        <v>0</v>
      </c>
      <c r="P6" s="505"/>
    </row>
    <row r="7" spans="1:16" s="506" customFormat="1" ht="13.5" customHeight="1">
      <c r="A7" s="507" t="s">
        <v>10</v>
      </c>
      <c r="B7" s="502" t="s">
        <v>413</v>
      </c>
      <c r="C7" s="503">
        <v>7150</v>
      </c>
      <c r="D7" s="503">
        <v>7950</v>
      </c>
      <c r="E7" s="503">
        <v>7420</v>
      </c>
      <c r="F7" s="503">
        <v>7530</v>
      </c>
      <c r="G7" s="503">
        <v>7430</v>
      </c>
      <c r="H7" s="503">
        <v>7530</v>
      </c>
      <c r="I7" s="503">
        <v>7150</v>
      </c>
      <c r="J7" s="503">
        <v>7960</v>
      </c>
      <c r="K7" s="503">
        <v>7600</v>
      </c>
      <c r="L7" s="503">
        <v>7350</v>
      </c>
      <c r="M7" s="503">
        <v>9029</v>
      </c>
      <c r="N7" s="503">
        <v>8100</v>
      </c>
      <c r="O7" s="504">
        <f>SUM(C7:N7)</f>
        <v>92199</v>
      </c>
      <c r="P7" s="505"/>
    </row>
    <row r="8" spans="1:16" s="506" customFormat="1" ht="13.5" customHeight="1">
      <c r="A8" s="507" t="s">
        <v>11</v>
      </c>
      <c r="B8" s="502" t="s">
        <v>98</v>
      </c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>
        <v>6418</v>
      </c>
      <c r="N8" s="503"/>
      <c r="O8" s="504">
        <f t="shared" si="0"/>
        <v>6418</v>
      </c>
      <c r="P8" s="505"/>
    </row>
    <row r="9" spans="1:16" s="506" customFormat="1" ht="13.5" customHeight="1">
      <c r="A9" s="507" t="s">
        <v>12</v>
      </c>
      <c r="B9" s="502" t="s">
        <v>154</v>
      </c>
      <c r="C9" s="503">
        <v>23912</v>
      </c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4">
        <f t="shared" si="0"/>
        <v>23912</v>
      </c>
      <c r="P9" s="505"/>
    </row>
    <row r="10" spans="1:16" s="506" customFormat="1" ht="13.5" customHeight="1">
      <c r="A10" s="507" t="s">
        <v>13</v>
      </c>
      <c r="B10" s="502" t="s">
        <v>414</v>
      </c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4">
        <f t="shared" si="0"/>
        <v>0</v>
      </c>
      <c r="P10" s="505"/>
    </row>
    <row r="11" spans="1:16" s="506" customFormat="1" ht="13.5" customHeight="1" thickBot="1">
      <c r="A11" s="507" t="s">
        <v>14</v>
      </c>
      <c r="B11" s="511" t="s">
        <v>415</v>
      </c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3">
        <f t="shared" si="0"/>
        <v>0</v>
      </c>
      <c r="P11" s="505"/>
    </row>
    <row r="12" spans="1:16" s="500" customFormat="1" ht="15.75" customHeight="1" thickBot="1">
      <c r="A12" s="495" t="s">
        <v>15</v>
      </c>
      <c r="B12" s="514" t="s">
        <v>416</v>
      </c>
      <c r="C12" s="515">
        <f aca="true" t="shared" si="1" ref="C12:N12">SUM(C3:C11)</f>
        <v>66121</v>
      </c>
      <c r="D12" s="515">
        <f t="shared" si="1"/>
        <v>21790</v>
      </c>
      <c r="E12" s="515">
        <f t="shared" si="1"/>
        <v>47240</v>
      </c>
      <c r="F12" s="515">
        <f t="shared" si="1"/>
        <v>24976</v>
      </c>
      <c r="G12" s="515">
        <f t="shared" si="1"/>
        <v>22666</v>
      </c>
      <c r="H12" s="515">
        <f t="shared" si="1"/>
        <v>21490</v>
      </c>
      <c r="I12" s="515">
        <f t="shared" si="1"/>
        <v>21852</v>
      </c>
      <c r="J12" s="515">
        <f t="shared" si="1"/>
        <v>22023</v>
      </c>
      <c r="K12" s="515">
        <f t="shared" si="1"/>
        <v>46950</v>
      </c>
      <c r="L12" s="515">
        <f t="shared" si="1"/>
        <v>21655</v>
      </c>
      <c r="M12" s="515">
        <f t="shared" si="1"/>
        <v>30604</v>
      </c>
      <c r="N12" s="515">
        <f t="shared" si="1"/>
        <v>34582</v>
      </c>
      <c r="O12" s="516">
        <f t="shared" si="0"/>
        <v>381949</v>
      </c>
      <c r="P12" s="499"/>
    </row>
    <row r="13" spans="1:16" s="500" customFormat="1" ht="15" customHeight="1" thickBot="1">
      <c r="A13" s="495" t="s">
        <v>16</v>
      </c>
      <c r="B13" s="517" t="s">
        <v>58</v>
      </c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498"/>
      <c r="P13" s="499"/>
    </row>
    <row r="14" spans="1:16" s="506" customFormat="1" ht="13.5" customHeight="1">
      <c r="A14" s="519" t="s">
        <v>17</v>
      </c>
      <c r="B14" s="508" t="s">
        <v>74</v>
      </c>
      <c r="C14" s="509">
        <v>3214</v>
      </c>
      <c r="D14" s="509">
        <v>3165</v>
      </c>
      <c r="E14" s="509">
        <v>3220</v>
      </c>
      <c r="F14" s="509">
        <v>3240</v>
      </c>
      <c r="G14" s="509">
        <v>3195</v>
      </c>
      <c r="H14" s="509">
        <v>3187</v>
      </c>
      <c r="I14" s="509">
        <v>3240</v>
      </c>
      <c r="J14" s="509">
        <v>3120</v>
      </c>
      <c r="K14" s="509">
        <v>3175</v>
      </c>
      <c r="L14" s="509">
        <v>3192</v>
      </c>
      <c r="M14" s="509">
        <v>3425</v>
      </c>
      <c r="N14" s="509">
        <v>3795</v>
      </c>
      <c r="O14" s="510">
        <f aca="true" t="shared" si="2" ref="O14:O24">SUM(C14:N14)</f>
        <v>39168</v>
      </c>
      <c r="P14" s="505"/>
    </row>
    <row r="15" spans="1:16" s="506" customFormat="1" ht="13.5" customHeight="1">
      <c r="A15" s="501" t="s">
        <v>18</v>
      </c>
      <c r="B15" s="502" t="s">
        <v>417</v>
      </c>
      <c r="C15" s="503">
        <v>643</v>
      </c>
      <c r="D15" s="503">
        <v>635</v>
      </c>
      <c r="E15" s="503">
        <v>640</v>
      </c>
      <c r="F15" s="503">
        <v>642</v>
      </c>
      <c r="G15" s="503">
        <v>636</v>
      </c>
      <c r="H15" s="503">
        <v>635</v>
      </c>
      <c r="I15" s="503">
        <v>642</v>
      </c>
      <c r="J15" s="503">
        <v>632</v>
      </c>
      <c r="K15" s="503">
        <v>634</v>
      </c>
      <c r="L15" s="503">
        <v>635</v>
      </c>
      <c r="M15" s="503">
        <v>711</v>
      </c>
      <c r="N15" s="503">
        <v>710</v>
      </c>
      <c r="O15" s="504">
        <f t="shared" si="2"/>
        <v>7795</v>
      </c>
      <c r="P15" s="505"/>
    </row>
    <row r="16" spans="1:16" s="506" customFormat="1" ht="13.5" customHeight="1">
      <c r="A16" s="501" t="s">
        <v>19</v>
      </c>
      <c r="B16" s="502" t="s">
        <v>61</v>
      </c>
      <c r="C16" s="503">
        <v>6950</v>
      </c>
      <c r="D16" s="503">
        <v>6820</v>
      </c>
      <c r="E16" s="503">
        <v>7275</v>
      </c>
      <c r="F16" s="503">
        <v>7300</v>
      </c>
      <c r="G16" s="503">
        <v>7465</v>
      </c>
      <c r="H16" s="503">
        <v>7135</v>
      </c>
      <c r="I16" s="503">
        <v>7052</v>
      </c>
      <c r="J16" s="503">
        <v>7153</v>
      </c>
      <c r="K16" s="503">
        <v>7350</v>
      </c>
      <c r="L16" s="503">
        <v>7230</v>
      </c>
      <c r="M16" s="503">
        <v>7664</v>
      </c>
      <c r="N16" s="503">
        <v>7920</v>
      </c>
      <c r="O16" s="504">
        <f t="shared" si="2"/>
        <v>87314</v>
      </c>
      <c r="P16" s="505"/>
    </row>
    <row r="17" spans="1:16" s="506" customFormat="1" ht="13.5" customHeight="1">
      <c r="A17" s="501" t="s">
        <v>20</v>
      </c>
      <c r="B17" s="502" t="s">
        <v>418</v>
      </c>
      <c r="C17" s="503"/>
      <c r="D17" s="503">
        <v>259</v>
      </c>
      <c r="E17" s="503">
        <v>9267</v>
      </c>
      <c r="F17" s="503"/>
      <c r="G17" s="503"/>
      <c r="H17" s="503">
        <v>5772</v>
      </c>
      <c r="I17" s="503">
        <v>10642</v>
      </c>
      <c r="J17" s="503">
        <v>225</v>
      </c>
      <c r="K17" s="503"/>
      <c r="L17" s="503">
        <v>44966</v>
      </c>
      <c r="M17" s="503"/>
      <c r="N17" s="503">
        <v>180</v>
      </c>
      <c r="O17" s="504">
        <f t="shared" si="2"/>
        <v>71311</v>
      </c>
      <c r="P17" s="505"/>
    </row>
    <row r="18" spans="1:16" s="506" customFormat="1" ht="13.5" customHeight="1">
      <c r="A18" s="501" t="s">
        <v>21</v>
      </c>
      <c r="B18" s="502" t="s">
        <v>419</v>
      </c>
      <c r="C18" s="503">
        <v>4160</v>
      </c>
      <c r="D18" s="503">
        <v>4135</v>
      </c>
      <c r="E18" s="503">
        <v>4252</v>
      </c>
      <c r="F18" s="503">
        <v>4350</v>
      </c>
      <c r="G18" s="503">
        <v>4212</v>
      </c>
      <c r="H18" s="503">
        <v>4160</v>
      </c>
      <c r="I18" s="503">
        <v>4050</v>
      </c>
      <c r="J18" s="503">
        <v>4015</v>
      </c>
      <c r="K18" s="503">
        <v>4125</v>
      </c>
      <c r="L18" s="503">
        <v>4089</v>
      </c>
      <c r="M18" s="503">
        <v>4150</v>
      </c>
      <c r="N18" s="503">
        <v>6749</v>
      </c>
      <c r="O18" s="504">
        <f t="shared" si="2"/>
        <v>52447</v>
      </c>
      <c r="P18" s="505"/>
    </row>
    <row r="19" spans="1:16" s="506" customFormat="1" ht="13.5" customHeight="1">
      <c r="A19" s="501" t="s">
        <v>22</v>
      </c>
      <c r="B19" s="502" t="s">
        <v>420</v>
      </c>
      <c r="C19" s="503">
        <v>4252</v>
      </c>
      <c r="D19" s="503">
        <v>4350</v>
      </c>
      <c r="E19" s="503">
        <v>4130</v>
      </c>
      <c r="F19" s="503">
        <v>4340</v>
      </c>
      <c r="G19" s="503">
        <v>4130</v>
      </c>
      <c r="H19" s="503">
        <v>4890</v>
      </c>
      <c r="I19" s="503">
        <v>4870</v>
      </c>
      <c r="J19" s="503">
        <v>4970</v>
      </c>
      <c r="K19" s="503">
        <v>4153</v>
      </c>
      <c r="L19" s="503">
        <v>3912</v>
      </c>
      <c r="M19" s="503">
        <v>3652</v>
      </c>
      <c r="N19" s="503">
        <v>5125</v>
      </c>
      <c r="O19" s="504">
        <f t="shared" si="2"/>
        <v>52774</v>
      </c>
      <c r="P19" s="505"/>
    </row>
    <row r="20" spans="1:16" s="506" customFormat="1" ht="13.5" customHeight="1">
      <c r="A20" s="501" t="s">
        <v>23</v>
      </c>
      <c r="B20" s="502" t="s">
        <v>36</v>
      </c>
      <c r="C20" s="503"/>
      <c r="D20" s="503"/>
      <c r="E20" s="503"/>
      <c r="F20" s="503"/>
      <c r="G20" s="503"/>
      <c r="H20" s="503"/>
      <c r="I20" s="503"/>
      <c r="J20" s="503"/>
      <c r="K20" s="503"/>
      <c r="L20" s="503">
        <v>3287</v>
      </c>
      <c r="M20" s="503"/>
      <c r="N20" s="503">
        <v>1201</v>
      </c>
      <c r="O20" s="504">
        <f t="shared" si="2"/>
        <v>4488</v>
      </c>
      <c r="P20" s="505"/>
    </row>
    <row r="21" spans="1:16" s="506" customFormat="1" ht="13.5" customHeight="1">
      <c r="A21" s="501" t="s">
        <v>24</v>
      </c>
      <c r="B21" s="502" t="s">
        <v>421</v>
      </c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>
        <v>6418</v>
      </c>
      <c r="N21" s="503"/>
      <c r="O21" s="504">
        <f t="shared" si="2"/>
        <v>6418</v>
      </c>
      <c r="P21" s="505"/>
    </row>
    <row r="22" spans="1:16" s="506" customFormat="1" ht="13.5" customHeight="1">
      <c r="A22" s="501" t="s">
        <v>25</v>
      </c>
      <c r="B22" s="502" t="s">
        <v>101</v>
      </c>
      <c r="C22" s="512">
        <v>3015</v>
      </c>
      <c r="D22" s="512">
        <v>3350</v>
      </c>
      <c r="E22" s="512">
        <v>3065</v>
      </c>
      <c r="F22" s="503">
        <v>3085</v>
      </c>
      <c r="G22" s="503">
        <v>3150</v>
      </c>
      <c r="H22" s="503">
        <v>3260</v>
      </c>
      <c r="I22" s="503">
        <v>3150</v>
      </c>
      <c r="J22" s="503">
        <v>3400</v>
      </c>
      <c r="K22" s="503">
        <v>3015</v>
      </c>
      <c r="L22" s="503">
        <v>3430</v>
      </c>
      <c r="M22" s="503">
        <v>3230</v>
      </c>
      <c r="N22" s="503">
        <v>3970</v>
      </c>
      <c r="O22" s="504">
        <f t="shared" si="2"/>
        <v>39120</v>
      </c>
      <c r="P22" s="505"/>
    </row>
    <row r="23" spans="1:16" s="506" customFormat="1" ht="13.5" customHeight="1" thickBot="1">
      <c r="A23" s="501" t="s">
        <v>422</v>
      </c>
      <c r="B23" s="502" t="s">
        <v>146</v>
      </c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4">
        <f t="shared" si="2"/>
        <v>0</v>
      </c>
      <c r="P23" s="505"/>
    </row>
    <row r="24" spans="1:16" s="500" customFormat="1" ht="15.75" customHeight="1" thickBot="1">
      <c r="A24" s="520" t="s">
        <v>425</v>
      </c>
      <c r="B24" s="514" t="s">
        <v>423</v>
      </c>
      <c r="C24" s="515">
        <f aca="true" t="shared" si="3" ref="C24:N24">SUM(C14:C23)</f>
        <v>22234</v>
      </c>
      <c r="D24" s="515">
        <f t="shared" si="3"/>
        <v>22714</v>
      </c>
      <c r="E24" s="515">
        <f t="shared" si="3"/>
        <v>31849</v>
      </c>
      <c r="F24" s="515">
        <f t="shared" si="3"/>
        <v>22957</v>
      </c>
      <c r="G24" s="515">
        <f t="shared" si="3"/>
        <v>22788</v>
      </c>
      <c r="H24" s="515">
        <f t="shared" si="3"/>
        <v>29039</v>
      </c>
      <c r="I24" s="515">
        <f t="shared" si="3"/>
        <v>33646</v>
      </c>
      <c r="J24" s="515">
        <f t="shared" si="3"/>
        <v>23515</v>
      </c>
      <c r="K24" s="515">
        <f t="shared" si="3"/>
        <v>22452</v>
      </c>
      <c r="L24" s="515">
        <f t="shared" si="3"/>
        <v>70741</v>
      </c>
      <c r="M24" s="515">
        <f t="shared" si="3"/>
        <v>29250</v>
      </c>
      <c r="N24" s="515">
        <f t="shared" si="3"/>
        <v>29650</v>
      </c>
      <c r="O24" s="516">
        <f t="shared" si="2"/>
        <v>360835</v>
      </c>
      <c r="P24" s="499"/>
    </row>
    <row r="25" spans="1:15" ht="16.5" thickBot="1">
      <c r="A25" s="527" t="s">
        <v>426</v>
      </c>
      <c r="B25" s="528" t="s">
        <v>427</v>
      </c>
      <c r="C25" s="529">
        <f aca="true" t="shared" si="4" ref="C25:O25">C12-C24</f>
        <v>43887</v>
      </c>
      <c r="D25" s="529">
        <f t="shared" si="4"/>
        <v>-924</v>
      </c>
      <c r="E25" s="529">
        <f t="shared" si="4"/>
        <v>15391</v>
      </c>
      <c r="F25" s="529">
        <f t="shared" si="4"/>
        <v>2019</v>
      </c>
      <c r="G25" s="529">
        <f t="shared" si="4"/>
        <v>-122</v>
      </c>
      <c r="H25" s="529">
        <f t="shared" si="4"/>
        <v>-7549</v>
      </c>
      <c r="I25" s="529">
        <f t="shared" si="4"/>
        <v>-11794</v>
      </c>
      <c r="J25" s="529">
        <f t="shared" si="4"/>
        <v>-1492</v>
      </c>
      <c r="K25" s="529">
        <f t="shared" si="4"/>
        <v>24498</v>
      </c>
      <c r="L25" s="529">
        <f t="shared" si="4"/>
        <v>-49086</v>
      </c>
      <c r="M25" s="529">
        <f t="shared" si="4"/>
        <v>1354</v>
      </c>
      <c r="N25" s="529">
        <f t="shared" si="4"/>
        <v>4932</v>
      </c>
      <c r="O25" s="530">
        <f t="shared" si="4"/>
        <v>21114</v>
      </c>
    </row>
    <row r="26" spans="1:15" ht="16.5" thickBot="1">
      <c r="A26" s="521"/>
      <c r="B26" s="531" t="s">
        <v>428</v>
      </c>
      <c r="C26" s="532"/>
      <c r="D26" s="533">
        <f>C25+D25</f>
        <v>42963</v>
      </c>
      <c r="E26" s="533">
        <f aca="true" t="shared" si="5" ref="E26:M26">D26+E25</f>
        <v>58354</v>
      </c>
      <c r="F26" s="533">
        <f t="shared" si="5"/>
        <v>60373</v>
      </c>
      <c r="G26" s="533">
        <f t="shared" si="5"/>
        <v>60251</v>
      </c>
      <c r="H26" s="533">
        <f t="shared" si="5"/>
        <v>52702</v>
      </c>
      <c r="I26" s="533">
        <f t="shared" si="5"/>
        <v>40908</v>
      </c>
      <c r="J26" s="533">
        <f t="shared" si="5"/>
        <v>39416</v>
      </c>
      <c r="K26" s="533">
        <f t="shared" si="5"/>
        <v>63914</v>
      </c>
      <c r="L26" s="533">
        <f t="shared" si="5"/>
        <v>14828</v>
      </c>
      <c r="M26" s="533">
        <f t="shared" si="5"/>
        <v>16182</v>
      </c>
      <c r="N26" s="533">
        <f>M26+N25</f>
        <v>21114</v>
      </c>
      <c r="O26" s="534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2013. évre&amp;R&amp;"Times New Roman CE,Félkövér dőlt"&amp;12 13. sz. melléklet&amp;"Times New Roman CE,Normál"&amp;10
&amp;"Times New Roman CE,Félkövér dőlt"Ezer forintban !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view="pageLayout" zoomScaleNormal="80" workbookViewId="0" topLeftCell="A1">
      <selection activeCell="K4" sqref="K4"/>
    </sheetView>
  </sheetViews>
  <sheetFormatPr defaultColWidth="9.00390625" defaultRowHeight="12.75"/>
  <cols>
    <col min="1" max="1" width="7.875" style="494" customWidth="1"/>
    <col min="2" max="2" width="22.875" style="522" customWidth="1"/>
    <col min="3" max="14" width="9.50390625" style="522" customWidth="1"/>
    <col min="15" max="15" width="12.125" style="494" customWidth="1"/>
    <col min="16" max="16384" width="9.375" style="522" customWidth="1"/>
  </cols>
  <sheetData>
    <row r="1" spans="1:15" s="494" customFormat="1" ht="30" customHeight="1" thickBot="1">
      <c r="A1" s="535" t="s">
        <v>1</v>
      </c>
      <c r="B1" s="536" t="s">
        <v>429</v>
      </c>
      <c r="C1" s="491" t="s">
        <v>398</v>
      </c>
      <c r="D1" s="491" t="s">
        <v>399</v>
      </c>
      <c r="E1" s="491" t="s">
        <v>400</v>
      </c>
      <c r="F1" s="537" t="s">
        <v>401</v>
      </c>
      <c r="G1" s="537" t="s">
        <v>402</v>
      </c>
      <c r="H1" s="537" t="s">
        <v>403</v>
      </c>
      <c r="I1" s="537" t="s">
        <v>404</v>
      </c>
      <c r="J1" s="537" t="s">
        <v>405</v>
      </c>
      <c r="K1" s="537" t="s">
        <v>406</v>
      </c>
      <c r="L1" s="537" t="s">
        <v>407</v>
      </c>
      <c r="M1" s="537" t="s">
        <v>408</v>
      </c>
      <c r="N1" s="538" t="s">
        <v>409</v>
      </c>
      <c r="O1" s="539" t="s">
        <v>185</v>
      </c>
    </row>
    <row r="2" spans="1:15" s="494" customFormat="1" ht="15.75">
      <c r="A2" s="540" t="s">
        <v>3</v>
      </c>
      <c r="B2" s="541" t="s">
        <v>430</v>
      </c>
      <c r="C2" s="512">
        <v>3015</v>
      </c>
      <c r="D2" s="512">
        <v>3350</v>
      </c>
      <c r="E2" s="512">
        <v>3065</v>
      </c>
      <c r="F2" s="503">
        <v>3085</v>
      </c>
      <c r="G2" s="503">
        <v>3150</v>
      </c>
      <c r="H2" s="503">
        <v>3260</v>
      </c>
      <c r="I2" s="503">
        <v>3150</v>
      </c>
      <c r="J2" s="503">
        <v>3400</v>
      </c>
      <c r="K2" s="503">
        <v>3015</v>
      </c>
      <c r="L2" s="503">
        <v>3430</v>
      </c>
      <c r="M2" s="503">
        <v>3230</v>
      </c>
      <c r="N2" s="503">
        <v>3970</v>
      </c>
      <c r="O2" s="542">
        <f aca="true" t="shared" si="0" ref="O2:O17">SUM(C2:N2)</f>
        <v>39120</v>
      </c>
    </row>
    <row r="3" spans="1:15" ht="15.75">
      <c r="A3" s="543" t="s">
        <v>5</v>
      </c>
      <c r="B3" s="544" t="s">
        <v>431</v>
      </c>
      <c r="C3" s="545">
        <v>3615</v>
      </c>
      <c r="D3" s="545">
        <v>3536</v>
      </c>
      <c r="E3" s="545">
        <v>3515</v>
      </c>
      <c r="F3" s="545">
        <v>3490</v>
      </c>
      <c r="G3" s="545">
        <v>3460</v>
      </c>
      <c r="H3" s="545">
        <v>3440</v>
      </c>
      <c r="I3" s="545">
        <v>3413</v>
      </c>
      <c r="J3" s="545">
        <v>3802</v>
      </c>
      <c r="K3" s="545">
        <v>3684</v>
      </c>
      <c r="L3" s="545">
        <v>3813</v>
      </c>
      <c r="M3" s="545">
        <v>4005</v>
      </c>
      <c r="N3" s="546">
        <v>4015</v>
      </c>
      <c r="O3" s="547">
        <f t="shared" si="0"/>
        <v>43788</v>
      </c>
    </row>
    <row r="4" spans="1:15" ht="15.75">
      <c r="A4" s="543" t="s">
        <v>7</v>
      </c>
      <c r="B4" s="544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7">
        <f t="shared" si="0"/>
        <v>0</v>
      </c>
    </row>
    <row r="5" spans="1:15" ht="15.75">
      <c r="A5" s="543" t="s">
        <v>8</v>
      </c>
      <c r="B5" s="544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6"/>
      <c r="O5" s="547">
        <f t="shared" si="0"/>
        <v>0</v>
      </c>
    </row>
    <row r="6" spans="1:15" ht="15.75">
      <c r="A6" s="543" t="s">
        <v>9</v>
      </c>
      <c r="B6" s="544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6"/>
      <c r="O6" s="547">
        <f t="shared" si="0"/>
        <v>0</v>
      </c>
    </row>
    <row r="7" spans="1:15" ht="15.75">
      <c r="A7" s="543" t="s">
        <v>10</v>
      </c>
      <c r="B7" s="544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6"/>
      <c r="O7" s="547">
        <f t="shared" si="0"/>
        <v>0</v>
      </c>
    </row>
    <row r="8" spans="1:15" ht="15.75">
      <c r="A8" s="543" t="s">
        <v>11</v>
      </c>
      <c r="B8" s="544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6"/>
      <c r="O8" s="547">
        <f t="shared" si="0"/>
        <v>0</v>
      </c>
    </row>
    <row r="9" spans="1:15" ht="15.75">
      <c r="A9" s="543" t="s">
        <v>12</v>
      </c>
      <c r="B9" s="544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6"/>
      <c r="O9" s="547">
        <f t="shared" si="0"/>
        <v>0</v>
      </c>
    </row>
    <row r="10" spans="1:15" ht="15.75">
      <c r="A10" s="543" t="s">
        <v>13</v>
      </c>
      <c r="B10" s="544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6"/>
      <c r="O10" s="547">
        <f t="shared" si="0"/>
        <v>0</v>
      </c>
    </row>
    <row r="11" spans="1:15" ht="15.75">
      <c r="A11" s="548" t="s">
        <v>14</v>
      </c>
      <c r="B11" s="544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6"/>
      <c r="O11" s="547">
        <f t="shared" si="0"/>
        <v>0</v>
      </c>
    </row>
    <row r="12" spans="1:15" s="494" customFormat="1" ht="15.75">
      <c r="A12" s="548" t="s">
        <v>15</v>
      </c>
      <c r="B12" s="544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6"/>
      <c r="O12" s="547">
        <f t="shared" si="0"/>
        <v>0</v>
      </c>
    </row>
    <row r="13" spans="1:15" s="494" customFormat="1" ht="15.75">
      <c r="A13" s="548" t="s">
        <v>16</v>
      </c>
      <c r="B13" s="544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6"/>
      <c r="O13" s="547">
        <f t="shared" si="0"/>
        <v>0</v>
      </c>
    </row>
    <row r="14" spans="1:15" ht="15.75">
      <c r="A14" s="548" t="s">
        <v>17</v>
      </c>
      <c r="B14" s="544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6"/>
      <c r="O14" s="547">
        <f t="shared" si="0"/>
        <v>0</v>
      </c>
    </row>
    <row r="15" spans="1:15" ht="15.75">
      <c r="A15" s="548" t="s">
        <v>18</v>
      </c>
      <c r="B15" s="544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6"/>
      <c r="O15" s="547">
        <f t="shared" si="0"/>
        <v>0</v>
      </c>
    </row>
    <row r="16" spans="1:15" ht="15.75">
      <c r="A16" s="548" t="s">
        <v>19</v>
      </c>
      <c r="B16" s="544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6"/>
      <c r="O16" s="547">
        <f t="shared" si="0"/>
        <v>0</v>
      </c>
    </row>
    <row r="17" spans="1:15" ht="15.75">
      <c r="A17" s="548" t="s">
        <v>20</v>
      </c>
      <c r="B17" s="544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6"/>
      <c r="O17" s="547">
        <f t="shared" si="0"/>
        <v>0</v>
      </c>
    </row>
    <row r="18" spans="1:15" ht="15.75">
      <c r="A18" s="548" t="s">
        <v>21</v>
      </c>
      <c r="B18" s="544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6"/>
      <c r="O18" s="547">
        <f>SUM(C18:N18)</f>
        <v>0</v>
      </c>
    </row>
    <row r="19" spans="1:15" ht="16.5" thickBot="1">
      <c r="A19" s="548" t="s">
        <v>22</v>
      </c>
      <c r="B19" s="549"/>
      <c r="C19" s="550"/>
      <c r="D19" s="550"/>
      <c r="E19" s="551"/>
      <c r="F19" s="551"/>
      <c r="G19" s="551"/>
      <c r="H19" s="551"/>
      <c r="I19" s="551"/>
      <c r="J19" s="551"/>
      <c r="K19" s="551"/>
      <c r="L19" s="551"/>
      <c r="M19" s="551"/>
      <c r="N19" s="552"/>
      <c r="O19" s="553">
        <f>SUM(C19:N19)</f>
        <v>0</v>
      </c>
    </row>
    <row r="20" spans="1:15" s="494" customFormat="1" ht="16.5" thickBot="1">
      <c r="A20" s="554" t="s">
        <v>23</v>
      </c>
      <c r="B20" s="555" t="s">
        <v>185</v>
      </c>
      <c r="C20" s="556">
        <f aca="true" t="shared" si="1" ref="C20:N20">SUM(C2:C19)</f>
        <v>6630</v>
      </c>
      <c r="D20" s="557">
        <f t="shared" si="1"/>
        <v>6886</v>
      </c>
      <c r="E20" s="557">
        <f t="shared" si="1"/>
        <v>6580</v>
      </c>
      <c r="F20" s="557">
        <f t="shared" si="1"/>
        <v>6575</v>
      </c>
      <c r="G20" s="557">
        <f t="shared" si="1"/>
        <v>6610</v>
      </c>
      <c r="H20" s="557">
        <f t="shared" si="1"/>
        <v>6700</v>
      </c>
      <c r="I20" s="557">
        <f t="shared" si="1"/>
        <v>6563</v>
      </c>
      <c r="J20" s="557">
        <f t="shared" si="1"/>
        <v>7202</v>
      </c>
      <c r="K20" s="557">
        <f t="shared" si="1"/>
        <v>6699</v>
      </c>
      <c r="L20" s="557">
        <f t="shared" si="1"/>
        <v>7243</v>
      </c>
      <c r="M20" s="557">
        <f t="shared" si="1"/>
        <v>7235</v>
      </c>
      <c r="N20" s="558">
        <f t="shared" si="1"/>
        <v>7985</v>
      </c>
      <c r="O20" s="559">
        <f>SUM(C20:N20)</f>
        <v>82908</v>
      </c>
    </row>
    <row r="21" spans="1:15" ht="15.75">
      <c r="A21" s="521"/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21"/>
    </row>
    <row r="22" ht="15.75">
      <c r="A22" s="521"/>
    </row>
  </sheetData>
  <sheetProtection/>
  <printOptions horizontalCentered="1"/>
  <pageMargins left="0.83" right="0.1968503937007874" top="1.2598425196850394" bottom="0.8661417322834646" header="0.6692913385826772" footer="0.5118110236220472"/>
  <pageSetup horizontalDpi="300" verticalDpi="300" orientation="landscape" paperSize="9" scale="95" r:id="rId1"/>
  <headerFooter alignWithMargins="0">
    <oddHeader>&amp;C&amp;"Times New Roman CE,Félkövér"&amp;12Pénzellátási terv
2013. évre&amp;R&amp;"Times New Roman CE,Félkövér dőlt"&amp;12 14.sz. melléklet&amp;"Times New Roman CE,Normál"&amp;10
&amp;"Times New Roman CE,Félkövér dőlt"Ezer forintban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8.625" style="9" customWidth="1"/>
    <col min="2" max="2" width="9.00390625" style="1" customWidth="1"/>
    <col min="3" max="3" width="39.50390625" style="1" customWidth="1"/>
    <col min="4" max="4" width="17.625" style="1" customWidth="1"/>
    <col min="5" max="5" width="17.125" style="1" customWidth="1"/>
    <col min="6" max="16384" width="9.375" style="1" customWidth="1"/>
  </cols>
  <sheetData>
    <row r="1" spans="1:5" s="11" customFormat="1" ht="21" customHeight="1" thickBot="1">
      <c r="A1" s="30"/>
      <c r="B1" s="31"/>
      <c r="C1" s="31"/>
      <c r="D1" s="573" t="s">
        <v>300</v>
      </c>
      <c r="E1" s="573"/>
    </row>
    <row r="2" spans="1:5" s="12" customFormat="1" ht="15.75">
      <c r="A2" s="91" t="s">
        <v>38</v>
      </c>
      <c r="B2" s="92"/>
      <c r="C2" s="578" t="s">
        <v>313</v>
      </c>
      <c r="D2" s="579"/>
      <c r="E2" s="580"/>
    </row>
    <row r="3" spans="1:5" s="12" customFormat="1" ht="16.5" thickBot="1">
      <c r="A3" s="93" t="s">
        <v>39</v>
      </c>
      <c r="B3" s="94"/>
      <c r="C3" s="581" t="s">
        <v>40</v>
      </c>
      <c r="D3" s="582"/>
      <c r="E3" s="583"/>
    </row>
    <row r="4" spans="1:5" s="13" customFormat="1" ht="14.25" customHeight="1" thickBot="1">
      <c r="A4" s="416"/>
      <c r="B4" s="416"/>
      <c r="C4" s="416"/>
      <c r="D4" s="417"/>
      <c r="E4" s="418" t="s">
        <v>41</v>
      </c>
    </row>
    <row r="5" spans="1:5" ht="38.25">
      <c r="A5" s="33" t="s">
        <v>147</v>
      </c>
      <c r="B5" s="34" t="s">
        <v>42</v>
      </c>
      <c r="C5" s="584" t="s">
        <v>148</v>
      </c>
      <c r="D5" s="246" t="s">
        <v>123</v>
      </c>
      <c r="E5" s="419" t="s">
        <v>124</v>
      </c>
    </row>
    <row r="6" spans="1:5" ht="13.5" thickBot="1">
      <c r="A6" s="190" t="s">
        <v>43</v>
      </c>
      <c r="B6" s="35"/>
      <c r="C6" s="585"/>
      <c r="D6" s="586" t="s">
        <v>149</v>
      </c>
      <c r="E6" s="587"/>
    </row>
    <row r="7" spans="1:5" s="10" customFormat="1" ht="16.5" thickBot="1">
      <c r="A7" s="51">
        <v>1</v>
      </c>
      <c r="B7" s="50">
        <v>2</v>
      </c>
      <c r="C7" s="50">
        <v>3</v>
      </c>
      <c r="D7" s="247">
        <v>4</v>
      </c>
      <c r="E7" s="420">
        <v>5</v>
      </c>
    </row>
    <row r="8" spans="1:5" s="10" customFormat="1" ht="15.75" customHeight="1" thickBot="1">
      <c r="A8" s="588" t="s">
        <v>44</v>
      </c>
      <c r="B8" s="589"/>
      <c r="C8" s="589"/>
      <c r="D8" s="589"/>
      <c r="E8" s="590"/>
    </row>
    <row r="9" spans="1:5" s="14" customFormat="1" ht="13.5" customHeight="1" thickBot="1">
      <c r="A9" s="47">
        <v>1</v>
      </c>
      <c r="B9" s="48"/>
      <c r="C9" s="52" t="s">
        <v>45</v>
      </c>
      <c r="D9" s="248">
        <f>SUM(D10:D15)</f>
        <v>10366</v>
      </c>
      <c r="E9" s="421">
        <f>SUM(E10:E15)</f>
        <v>9523</v>
      </c>
    </row>
    <row r="10" spans="1:5" s="2" customFormat="1" ht="13.5" customHeight="1">
      <c r="A10" s="36"/>
      <c r="B10" s="37">
        <v>1</v>
      </c>
      <c r="C10" s="53" t="s">
        <v>46</v>
      </c>
      <c r="D10" s="249"/>
      <c r="E10" s="422">
        <v>57</v>
      </c>
    </row>
    <row r="11" spans="1:5" s="2" customFormat="1" ht="13.5" customHeight="1">
      <c r="A11" s="36"/>
      <c r="B11" s="37">
        <v>2</v>
      </c>
      <c r="C11" s="53" t="s">
        <v>47</v>
      </c>
      <c r="D11" s="249">
        <v>3845</v>
      </c>
      <c r="E11" s="422">
        <v>3820</v>
      </c>
    </row>
    <row r="12" spans="1:5" s="2" customFormat="1" ht="13.5" customHeight="1">
      <c r="A12" s="36"/>
      <c r="B12" s="37">
        <v>3</v>
      </c>
      <c r="C12" s="53" t="s">
        <v>69</v>
      </c>
      <c r="D12" s="249">
        <v>4964</v>
      </c>
      <c r="E12" s="422">
        <v>4135</v>
      </c>
    </row>
    <row r="13" spans="1:5" s="2" customFormat="1" ht="13.5" customHeight="1">
      <c r="A13" s="36"/>
      <c r="B13" s="37">
        <v>4</v>
      </c>
      <c r="C13" s="53" t="s">
        <v>377</v>
      </c>
      <c r="D13" s="249">
        <v>1557</v>
      </c>
      <c r="E13" s="422">
        <v>961</v>
      </c>
    </row>
    <row r="14" spans="1:5" s="2" customFormat="1" ht="13.5" customHeight="1">
      <c r="A14" s="36"/>
      <c r="B14" s="37">
        <v>5</v>
      </c>
      <c r="C14" s="53" t="s">
        <v>118</v>
      </c>
      <c r="D14" s="249"/>
      <c r="E14" s="422"/>
    </row>
    <row r="15" spans="1:5" s="2" customFormat="1" ht="13.5" customHeight="1" thickBot="1">
      <c r="A15" s="36"/>
      <c r="B15" s="37">
        <v>6</v>
      </c>
      <c r="C15" s="53" t="s">
        <v>48</v>
      </c>
      <c r="D15" s="249"/>
      <c r="E15" s="422">
        <v>550</v>
      </c>
    </row>
    <row r="16" spans="1:5" s="14" customFormat="1" ht="13.5" customHeight="1" thickBot="1">
      <c r="A16" s="47">
        <v>2</v>
      </c>
      <c r="B16" s="48"/>
      <c r="C16" s="52" t="s">
        <v>151</v>
      </c>
      <c r="D16" s="250">
        <f>SUM(D17:D20)</f>
        <v>38000</v>
      </c>
      <c r="E16" s="423">
        <f>SUM(E17:E20)</f>
        <v>52609</v>
      </c>
    </row>
    <row r="17" spans="1:5" s="14" customFormat="1" ht="13.5" customHeight="1">
      <c r="A17" s="27"/>
      <c r="B17" s="29">
        <v>1</v>
      </c>
      <c r="C17" s="54" t="s">
        <v>99</v>
      </c>
      <c r="D17" s="251"/>
      <c r="E17" s="424"/>
    </row>
    <row r="18" spans="1:5" s="14" customFormat="1" ht="13.5" customHeight="1">
      <c r="A18" s="38"/>
      <c r="B18" s="39">
        <v>2</v>
      </c>
      <c r="C18" s="55" t="s">
        <v>49</v>
      </c>
      <c r="D18" s="252">
        <v>33200</v>
      </c>
      <c r="E18" s="425">
        <v>46309</v>
      </c>
    </row>
    <row r="19" spans="1:5" s="2" customFormat="1" ht="13.5" customHeight="1">
      <c r="A19" s="36"/>
      <c r="B19" s="37">
        <v>3</v>
      </c>
      <c r="C19" s="53" t="s">
        <v>50</v>
      </c>
      <c r="D19" s="249">
        <v>4400</v>
      </c>
      <c r="E19" s="422">
        <v>4400</v>
      </c>
    </row>
    <row r="20" spans="1:5" s="2" customFormat="1" ht="13.5" customHeight="1" thickBot="1">
      <c r="A20" s="36"/>
      <c r="B20" s="37">
        <v>4</v>
      </c>
      <c r="C20" s="53" t="s">
        <v>51</v>
      </c>
      <c r="D20" s="249">
        <v>400</v>
      </c>
      <c r="E20" s="422">
        <v>1900</v>
      </c>
    </row>
    <row r="21" spans="1:5" s="14" customFormat="1" ht="13.5" customHeight="1" thickBot="1">
      <c r="A21" s="47">
        <v>3</v>
      </c>
      <c r="B21" s="48"/>
      <c r="C21" s="52" t="s">
        <v>52</v>
      </c>
      <c r="D21" s="250">
        <f>SUM(D22:D24)</f>
        <v>0</v>
      </c>
      <c r="E21" s="423">
        <f>SUM(E22:E24)</f>
        <v>0</v>
      </c>
    </row>
    <row r="22" spans="1:5" s="2" customFormat="1" ht="13.5" customHeight="1">
      <c r="A22" s="36"/>
      <c r="B22" s="37">
        <v>1</v>
      </c>
      <c r="C22" s="53" t="s">
        <v>53</v>
      </c>
      <c r="D22" s="249"/>
      <c r="E22" s="422"/>
    </row>
    <row r="23" spans="1:5" s="2" customFormat="1" ht="13.5" customHeight="1">
      <c r="A23" s="36"/>
      <c r="B23" s="37">
        <v>2</v>
      </c>
      <c r="C23" s="53" t="s">
        <v>97</v>
      </c>
      <c r="D23" s="249"/>
      <c r="E23" s="422"/>
    </row>
    <row r="24" spans="1:5" s="2" customFormat="1" ht="13.5" customHeight="1" thickBot="1">
      <c r="A24" s="36"/>
      <c r="B24" s="37">
        <v>3</v>
      </c>
      <c r="C24" s="53" t="s">
        <v>54</v>
      </c>
      <c r="D24" s="249"/>
      <c r="E24" s="422"/>
    </row>
    <row r="25" spans="1:5" s="14" customFormat="1" ht="14.25" customHeight="1" thickBot="1">
      <c r="A25" s="47">
        <v>4</v>
      </c>
      <c r="B25" s="48"/>
      <c r="C25" s="52" t="s">
        <v>112</v>
      </c>
      <c r="D25" s="250">
        <f>SUM(D26:D35)</f>
        <v>143505</v>
      </c>
      <c r="E25" s="423">
        <f>SUM(E26:E36)</f>
        <v>176174</v>
      </c>
    </row>
    <row r="26" spans="1:5" s="2" customFormat="1" ht="20.25" customHeight="1">
      <c r="A26" s="36"/>
      <c r="B26" s="37">
        <v>1</v>
      </c>
      <c r="C26" s="53" t="s">
        <v>314</v>
      </c>
      <c r="D26" s="249">
        <v>41301</v>
      </c>
      <c r="E26" s="422">
        <v>41273</v>
      </c>
    </row>
    <row r="27" spans="1:5" s="2" customFormat="1" ht="18.75" customHeight="1">
      <c r="A27" s="36"/>
      <c r="B27" s="37">
        <v>2</v>
      </c>
      <c r="C27" s="53" t="s">
        <v>315</v>
      </c>
      <c r="D27" s="249">
        <v>39030</v>
      </c>
      <c r="E27" s="422">
        <v>40083</v>
      </c>
    </row>
    <row r="28" spans="1:5" s="2" customFormat="1" ht="18" customHeight="1">
      <c r="A28" s="36"/>
      <c r="B28" s="37">
        <v>3</v>
      </c>
      <c r="C28" s="53" t="s">
        <v>316</v>
      </c>
      <c r="D28" s="249">
        <v>14076</v>
      </c>
      <c r="E28" s="422">
        <v>14076</v>
      </c>
    </row>
    <row r="29" spans="1:5" s="2" customFormat="1" ht="18" customHeight="1">
      <c r="A29" s="36"/>
      <c r="B29" s="37">
        <v>4</v>
      </c>
      <c r="C29" s="53" t="s">
        <v>321</v>
      </c>
      <c r="D29" s="249"/>
      <c r="E29" s="422">
        <v>15400</v>
      </c>
    </row>
    <row r="30" spans="1:5" s="2" customFormat="1" ht="15">
      <c r="A30" s="36"/>
      <c r="B30" s="37">
        <v>5</v>
      </c>
      <c r="C30" s="53" t="s">
        <v>317</v>
      </c>
      <c r="D30" s="249">
        <v>12510</v>
      </c>
      <c r="E30" s="422">
        <v>12510</v>
      </c>
    </row>
    <row r="31" spans="1:5" s="2" customFormat="1" ht="13.5" customHeight="1">
      <c r="A31" s="36"/>
      <c r="B31" s="37">
        <v>6</v>
      </c>
      <c r="C31" s="53" t="s">
        <v>203</v>
      </c>
      <c r="D31" s="249">
        <v>33446</v>
      </c>
      <c r="E31" s="422">
        <v>33498</v>
      </c>
    </row>
    <row r="32" spans="1:5" s="2" customFormat="1" ht="13.5" customHeight="1">
      <c r="A32" s="36"/>
      <c r="B32" s="37">
        <v>7</v>
      </c>
      <c r="C32" s="53" t="s">
        <v>318</v>
      </c>
      <c r="D32" s="249">
        <v>443</v>
      </c>
      <c r="E32" s="422">
        <v>443</v>
      </c>
    </row>
    <row r="33" spans="1:5" s="2" customFormat="1" ht="13.5" customHeight="1">
      <c r="A33" s="36"/>
      <c r="B33" s="37">
        <v>8</v>
      </c>
      <c r="C33" s="53" t="s">
        <v>319</v>
      </c>
      <c r="D33" s="249">
        <v>2614</v>
      </c>
      <c r="E33" s="422">
        <v>2614</v>
      </c>
    </row>
    <row r="34" spans="1:5" s="2" customFormat="1" ht="13.5" customHeight="1">
      <c r="A34" s="36"/>
      <c r="B34" s="37">
        <v>9</v>
      </c>
      <c r="C34" s="53" t="s">
        <v>320</v>
      </c>
      <c r="D34" s="249">
        <v>85</v>
      </c>
      <c r="E34" s="422">
        <v>2450</v>
      </c>
    </row>
    <row r="35" spans="1:5" s="2" customFormat="1" ht="13.5" customHeight="1">
      <c r="A35" s="88"/>
      <c r="B35" s="89">
        <v>10</v>
      </c>
      <c r="C35" s="90" t="s">
        <v>322</v>
      </c>
      <c r="D35" s="253"/>
      <c r="E35" s="426">
        <v>6456</v>
      </c>
    </row>
    <row r="36" spans="1:5" s="2" customFormat="1" ht="19.5" customHeight="1" thickBot="1">
      <c r="A36" s="266"/>
      <c r="B36" s="340">
        <v>11</v>
      </c>
      <c r="C36" s="341" t="s">
        <v>323</v>
      </c>
      <c r="D36" s="342"/>
      <c r="E36" s="427">
        <v>7371</v>
      </c>
    </row>
    <row r="37" spans="1:5" s="2" customFormat="1" ht="13.5" customHeight="1" thickBot="1">
      <c r="A37" s="47">
        <v>5</v>
      </c>
      <c r="B37" s="48"/>
      <c r="C37" s="52" t="s">
        <v>169</v>
      </c>
      <c r="D37" s="250">
        <f>SUM(D38:D42)</f>
        <v>74528</v>
      </c>
      <c r="E37" s="423">
        <f>SUM(E38:E42)</f>
        <v>92199</v>
      </c>
    </row>
    <row r="38" spans="1:5" s="2" customFormat="1" ht="13.5" customHeight="1">
      <c r="A38" s="40"/>
      <c r="B38" s="41">
        <v>1</v>
      </c>
      <c r="C38" s="61" t="s">
        <v>206</v>
      </c>
      <c r="D38" s="383">
        <v>4376</v>
      </c>
      <c r="E38" s="428">
        <v>9042</v>
      </c>
    </row>
    <row r="39" spans="1:5" s="2" customFormat="1" ht="13.5" customHeight="1">
      <c r="A39" s="36"/>
      <c r="B39" s="37">
        <v>2</v>
      </c>
      <c r="C39" s="53" t="s">
        <v>207</v>
      </c>
      <c r="D39" s="384">
        <v>3500</v>
      </c>
      <c r="E39" s="429">
        <v>3500</v>
      </c>
    </row>
    <row r="40" spans="1:5" s="2" customFormat="1" ht="13.5" customHeight="1">
      <c r="A40" s="36"/>
      <c r="B40" s="37">
        <v>3</v>
      </c>
      <c r="C40" s="53" t="s">
        <v>208</v>
      </c>
      <c r="D40" s="384">
        <v>4159</v>
      </c>
      <c r="E40" s="429">
        <v>12959</v>
      </c>
    </row>
    <row r="41" spans="1:5" s="2" customFormat="1" ht="13.5" customHeight="1">
      <c r="A41" s="36"/>
      <c r="B41" s="37">
        <v>4</v>
      </c>
      <c r="C41" s="56" t="s">
        <v>209</v>
      </c>
      <c r="D41" s="384">
        <v>8850</v>
      </c>
      <c r="E41" s="429">
        <v>10450</v>
      </c>
    </row>
    <row r="42" spans="1:5" s="2" customFormat="1" ht="13.5" customHeight="1" thickBot="1">
      <c r="A42" s="343"/>
      <c r="B42" s="344">
        <v>5</v>
      </c>
      <c r="C42" s="345" t="s">
        <v>210</v>
      </c>
      <c r="D42" s="361">
        <v>53643</v>
      </c>
      <c r="E42" s="430">
        <v>56248</v>
      </c>
    </row>
    <row r="43" spans="1:5" s="14" customFormat="1" ht="13.5" customHeight="1" thickBot="1">
      <c r="A43" s="47">
        <v>6</v>
      </c>
      <c r="B43" s="48"/>
      <c r="C43" s="52" t="s">
        <v>98</v>
      </c>
      <c r="D43" s="250">
        <f>SUM(D44:D46)</f>
        <v>11105</v>
      </c>
      <c r="E43" s="423">
        <f>SUM(E44:E46)</f>
        <v>6418</v>
      </c>
    </row>
    <row r="44" spans="1:5" s="2" customFormat="1" ht="13.5" customHeight="1">
      <c r="A44" s="36"/>
      <c r="B44" s="37">
        <v>1</v>
      </c>
      <c r="C44" s="53" t="s">
        <v>91</v>
      </c>
      <c r="D44" s="249">
        <v>11105</v>
      </c>
      <c r="E44" s="422">
        <v>6418</v>
      </c>
    </row>
    <row r="45" spans="1:5" s="2" customFormat="1" ht="13.5" customHeight="1">
      <c r="A45" s="36"/>
      <c r="B45" s="37">
        <v>2</v>
      </c>
      <c r="C45" s="53" t="s">
        <v>264</v>
      </c>
      <c r="D45" s="249"/>
      <c r="E45" s="422"/>
    </row>
    <row r="46" spans="1:5" s="2" customFormat="1" ht="13.5" customHeight="1" thickBot="1">
      <c r="A46" s="36"/>
      <c r="B46" s="37">
        <v>3</v>
      </c>
      <c r="C46" s="53" t="s">
        <v>211</v>
      </c>
      <c r="D46" s="249"/>
      <c r="E46" s="422"/>
    </row>
    <row r="47" spans="1:5" s="2" customFormat="1" ht="13.5" customHeight="1" thickBot="1">
      <c r="A47" s="47">
        <v>7</v>
      </c>
      <c r="B47" s="48"/>
      <c r="C47" s="57" t="s">
        <v>57</v>
      </c>
      <c r="D47" s="248">
        <f>D48+D49</f>
        <v>0</v>
      </c>
      <c r="E47" s="421">
        <f>E48+E49</f>
        <v>23912</v>
      </c>
    </row>
    <row r="48" spans="1:5" s="2" customFormat="1" ht="14.25" customHeight="1">
      <c r="A48" s="28"/>
      <c r="B48" s="29">
        <v>1</v>
      </c>
      <c r="C48" s="58" t="s">
        <v>100</v>
      </c>
      <c r="D48" s="251"/>
      <c r="E48" s="424">
        <v>23912</v>
      </c>
    </row>
    <row r="49" spans="1:5" s="2" customFormat="1" ht="15.75" customHeight="1" thickBot="1">
      <c r="A49" s="40"/>
      <c r="B49" s="41">
        <v>2</v>
      </c>
      <c r="C49" s="56" t="s">
        <v>152</v>
      </c>
      <c r="D49" s="254"/>
      <c r="E49" s="431"/>
    </row>
    <row r="50" spans="1:5" s="2" customFormat="1" ht="15.75" thickBot="1">
      <c r="A50" s="231"/>
      <c r="B50" s="232"/>
      <c r="C50" s="59" t="s">
        <v>29</v>
      </c>
      <c r="D50" s="255">
        <f>D9+D16+D21+D25+D37+D43+D47</f>
        <v>277504</v>
      </c>
      <c r="E50" s="432">
        <f>E9+E16+E21+E25+E37+E43+E47</f>
        <v>360835</v>
      </c>
    </row>
    <row r="51" spans="1:5" ht="13.5" thickBot="1">
      <c r="A51" s="42"/>
      <c r="B51" s="43"/>
      <c r="C51" s="43"/>
      <c r="D51" s="43"/>
      <c r="E51" s="43"/>
    </row>
    <row r="52" spans="1:5" s="10" customFormat="1" ht="16.5" customHeight="1" thickBot="1">
      <c r="A52" s="574" t="s">
        <v>58</v>
      </c>
      <c r="B52" s="575"/>
      <c r="C52" s="575"/>
      <c r="D52" s="575"/>
      <c r="E52" s="575"/>
    </row>
    <row r="53" spans="1:5" s="15" customFormat="1" ht="15" customHeight="1" thickBot="1">
      <c r="A53" s="47">
        <v>9</v>
      </c>
      <c r="B53" s="48"/>
      <c r="C53" s="52" t="s">
        <v>59</v>
      </c>
      <c r="D53" s="250">
        <f>SUM(D54:D59)</f>
        <v>129662</v>
      </c>
      <c r="E53" s="423">
        <f>SUM(E54:E59)</f>
        <v>239498</v>
      </c>
    </row>
    <row r="54" spans="1:5" ht="15" customHeight="1">
      <c r="A54" s="36"/>
      <c r="B54" s="37">
        <v>1</v>
      </c>
      <c r="C54" s="53" t="s">
        <v>60</v>
      </c>
      <c r="D54" s="249">
        <v>27041</v>
      </c>
      <c r="E54" s="422">
        <v>39168</v>
      </c>
    </row>
    <row r="55" spans="1:5" ht="15" customHeight="1">
      <c r="A55" s="36"/>
      <c r="B55" s="37">
        <v>2</v>
      </c>
      <c r="C55" s="53" t="s">
        <v>33</v>
      </c>
      <c r="D55" s="249">
        <v>6740</v>
      </c>
      <c r="E55" s="422">
        <v>7795</v>
      </c>
    </row>
    <row r="56" spans="1:5" ht="15" customHeight="1">
      <c r="A56" s="36"/>
      <c r="B56" s="37">
        <v>3</v>
      </c>
      <c r="C56" s="53" t="s">
        <v>61</v>
      </c>
      <c r="D56" s="249">
        <v>45706</v>
      </c>
      <c r="E56" s="422">
        <v>87314</v>
      </c>
    </row>
    <row r="57" spans="1:5" ht="24">
      <c r="A57" s="36"/>
      <c r="B57" s="37">
        <v>4</v>
      </c>
      <c r="C57" s="53" t="s">
        <v>324</v>
      </c>
      <c r="D57" s="249">
        <v>4150</v>
      </c>
      <c r="E57" s="422">
        <v>52447</v>
      </c>
    </row>
    <row r="58" spans="1:5" ht="15" customHeight="1">
      <c r="A58" s="36"/>
      <c r="B58" s="37">
        <v>5</v>
      </c>
      <c r="C58" s="53" t="s">
        <v>62</v>
      </c>
      <c r="D58" s="249">
        <v>46025</v>
      </c>
      <c r="E58" s="422">
        <v>52774</v>
      </c>
    </row>
    <row r="59" spans="1:5" ht="15" customHeight="1" thickBot="1">
      <c r="A59" s="36"/>
      <c r="B59" s="37">
        <v>6</v>
      </c>
      <c r="C59" s="53" t="s">
        <v>35</v>
      </c>
      <c r="D59" s="249"/>
      <c r="E59" s="422"/>
    </row>
    <row r="60" spans="1:5" s="15" customFormat="1" ht="15" customHeight="1" thickBot="1">
      <c r="A60" s="47">
        <v>10</v>
      </c>
      <c r="B60" s="48"/>
      <c r="C60" s="52" t="s">
        <v>63</v>
      </c>
      <c r="D60" s="250">
        <f>SUM(D61:D63)</f>
        <v>59819</v>
      </c>
      <c r="E60" s="423">
        <f>SUM(E61:E63)</f>
        <v>71311</v>
      </c>
    </row>
    <row r="61" spans="1:5" ht="15" customHeight="1">
      <c r="A61" s="36"/>
      <c r="B61" s="37">
        <v>1</v>
      </c>
      <c r="C61" s="53" t="s">
        <v>64</v>
      </c>
      <c r="D61" s="249">
        <v>914</v>
      </c>
      <c r="E61" s="422">
        <v>65105</v>
      </c>
    </row>
    <row r="62" spans="1:5" ht="15" customHeight="1">
      <c r="A62" s="36"/>
      <c r="B62" s="37">
        <v>2</v>
      </c>
      <c r="C62" s="53" t="s">
        <v>117</v>
      </c>
      <c r="D62" s="249">
        <v>58905</v>
      </c>
      <c r="E62" s="422">
        <v>6016</v>
      </c>
    </row>
    <row r="63" spans="1:5" ht="15" customHeight="1" thickBot="1">
      <c r="A63" s="36"/>
      <c r="B63" s="37">
        <v>3</v>
      </c>
      <c r="C63" s="53" t="s">
        <v>65</v>
      </c>
      <c r="D63" s="249"/>
      <c r="E63" s="422">
        <v>190</v>
      </c>
    </row>
    <row r="64" spans="1:5" s="15" customFormat="1" ht="15" customHeight="1" thickBot="1">
      <c r="A64" s="47">
        <v>11</v>
      </c>
      <c r="B64" s="48"/>
      <c r="C64" s="52" t="s">
        <v>36</v>
      </c>
      <c r="D64" s="250">
        <f>D65+D66+D67</f>
        <v>3787</v>
      </c>
      <c r="E64" s="423">
        <f>SUM(E65:E66)</f>
        <v>4488</v>
      </c>
    </row>
    <row r="65" spans="1:5" ht="15" customHeight="1">
      <c r="A65" s="36"/>
      <c r="B65" s="37">
        <v>1</v>
      </c>
      <c r="C65" s="53" t="s">
        <v>66</v>
      </c>
      <c r="D65" s="249">
        <v>500</v>
      </c>
      <c r="E65" s="422">
        <v>1201</v>
      </c>
    </row>
    <row r="66" spans="1:5" ht="15" customHeight="1">
      <c r="A66" s="36"/>
      <c r="B66" s="37">
        <v>2</v>
      </c>
      <c r="C66" s="53" t="s">
        <v>325</v>
      </c>
      <c r="D66" s="146">
        <v>3287</v>
      </c>
      <c r="E66" s="422">
        <v>3287</v>
      </c>
    </row>
    <row r="67" spans="1:5" ht="15" customHeight="1" thickBot="1">
      <c r="A67" s="266"/>
      <c r="B67" s="267">
        <v>3</v>
      </c>
      <c r="C67" s="268" t="s">
        <v>110</v>
      </c>
      <c r="D67" s="269"/>
      <c r="E67" s="433"/>
    </row>
    <row r="68" spans="1:5" ht="15" customHeight="1" thickBot="1">
      <c r="A68" s="239">
        <v>12</v>
      </c>
      <c r="B68" s="240"/>
      <c r="C68" s="241" t="s">
        <v>145</v>
      </c>
      <c r="D68" s="256"/>
      <c r="E68" s="434"/>
    </row>
    <row r="69" spans="1:5" ht="15" customHeight="1" thickBot="1">
      <c r="A69" s="239">
        <v>13</v>
      </c>
      <c r="B69" s="240"/>
      <c r="C69" s="241" t="s">
        <v>146</v>
      </c>
      <c r="D69" s="256"/>
      <c r="E69" s="434"/>
    </row>
    <row r="70" spans="1:5" s="15" customFormat="1" ht="15" customHeight="1" thickBot="1">
      <c r="A70" s="47">
        <v>14</v>
      </c>
      <c r="B70" s="48"/>
      <c r="C70" s="52" t="s">
        <v>101</v>
      </c>
      <c r="D70" s="250">
        <f>SUM(D71:D73)</f>
        <v>6418</v>
      </c>
      <c r="E70" s="423">
        <f>SUM(E71:E73)</f>
        <v>6418</v>
      </c>
    </row>
    <row r="71" spans="1:5" s="15" customFormat="1" ht="15" customHeight="1">
      <c r="A71" s="374"/>
      <c r="B71" s="375">
        <v>1</v>
      </c>
      <c r="C71" s="377" t="s">
        <v>265</v>
      </c>
      <c r="D71" s="376">
        <v>6418</v>
      </c>
      <c r="E71" s="435">
        <v>6418</v>
      </c>
    </row>
    <row r="72" spans="1:5" ht="15" customHeight="1">
      <c r="A72" s="36"/>
      <c r="B72" s="37">
        <v>2</v>
      </c>
      <c r="C72" s="53" t="s">
        <v>102</v>
      </c>
      <c r="D72" s="249"/>
      <c r="E72" s="422"/>
    </row>
    <row r="73" spans="1:5" ht="15" customHeight="1" thickBot="1">
      <c r="A73" s="36"/>
      <c r="B73" s="37">
        <v>3</v>
      </c>
      <c r="C73" s="53" t="s">
        <v>212</v>
      </c>
      <c r="D73" s="249"/>
      <c r="E73" s="422"/>
    </row>
    <row r="74" spans="1:5" s="15" customFormat="1" ht="13.5" thickBot="1">
      <c r="A74" s="239">
        <v>15</v>
      </c>
      <c r="B74" s="240"/>
      <c r="C74" s="241" t="s">
        <v>157</v>
      </c>
      <c r="D74" s="256">
        <v>77818</v>
      </c>
      <c r="E74" s="434">
        <v>39120</v>
      </c>
    </row>
    <row r="75" spans="1:5" ht="19.5" customHeight="1" thickBot="1">
      <c r="A75" s="191"/>
      <c r="B75" s="192"/>
      <c r="C75" s="60" t="s">
        <v>67</v>
      </c>
      <c r="D75" s="257">
        <f>D53+D60+D64+D68+D69+D70+D74</f>
        <v>277504</v>
      </c>
      <c r="E75" s="436">
        <f>E53+E60+E64+E68+E69+E70+E74</f>
        <v>360835</v>
      </c>
    </row>
    <row r="76" spans="1:5" ht="13.5" thickBot="1">
      <c r="A76" s="42"/>
      <c r="B76" s="43"/>
      <c r="C76" s="43"/>
      <c r="D76" s="437"/>
      <c r="E76" s="438"/>
    </row>
    <row r="77" spans="1:5" ht="16.5" thickBot="1">
      <c r="A77" s="193" t="s">
        <v>68</v>
      </c>
      <c r="B77" s="194"/>
      <c r="C77" s="195"/>
      <c r="D77" s="576">
        <v>20</v>
      </c>
      <c r="E77" s="577"/>
    </row>
  </sheetData>
  <sheetProtection/>
  <mergeCells count="8">
    <mergeCell ref="D1:E1"/>
    <mergeCell ref="A52:E52"/>
    <mergeCell ref="D77:E77"/>
    <mergeCell ref="C2:E2"/>
    <mergeCell ref="C3:E3"/>
    <mergeCell ref="C5:C6"/>
    <mergeCell ref="D6:E6"/>
    <mergeCell ref="A8:E8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9.125" style="9" customWidth="1"/>
    <col min="2" max="2" width="8.375" style="1" customWidth="1"/>
    <col min="3" max="3" width="39.375" style="1" customWidth="1"/>
    <col min="4" max="4" width="15.875" style="1" customWidth="1"/>
    <col min="5" max="5" width="17.125" style="1" customWidth="1"/>
    <col min="6" max="16384" width="9.375" style="1" customWidth="1"/>
  </cols>
  <sheetData>
    <row r="1" spans="1:5" s="11" customFormat="1" ht="21" customHeight="1" thickBot="1">
      <c r="A1" s="573" t="s">
        <v>301</v>
      </c>
      <c r="B1" s="573"/>
      <c r="C1" s="573"/>
      <c r="D1" s="573"/>
      <c r="E1" s="573"/>
    </row>
    <row r="2" spans="1:5" s="12" customFormat="1" ht="15.75">
      <c r="A2" s="91" t="s">
        <v>38</v>
      </c>
      <c r="B2" s="92"/>
      <c r="C2" s="593" t="s">
        <v>302</v>
      </c>
      <c r="D2" s="594"/>
      <c r="E2" s="595"/>
    </row>
    <row r="3" spans="1:5" s="12" customFormat="1" ht="16.5" thickBot="1">
      <c r="A3" s="93" t="s">
        <v>39</v>
      </c>
      <c r="B3" s="94"/>
      <c r="C3" s="596" t="s">
        <v>153</v>
      </c>
      <c r="D3" s="597"/>
      <c r="E3" s="598"/>
    </row>
    <row r="4" spans="1:5" s="13" customFormat="1" ht="21" customHeight="1" thickBot="1">
      <c r="A4" s="32"/>
      <c r="B4" s="32"/>
      <c r="C4" s="416"/>
      <c r="D4" s="417"/>
      <c r="E4" s="439"/>
    </row>
    <row r="5" spans="1:5" ht="38.25">
      <c r="A5" s="33" t="s">
        <v>147</v>
      </c>
      <c r="B5" s="34" t="s">
        <v>42</v>
      </c>
      <c r="C5" s="584" t="s">
        <v>148</v>
      </c>
      <c r="D5" s="246" t="s">
        <v>123</v>
      </c>
      <c r="E5" s="419" t="s">
        <v>124</v>
      </c>
    </row>
    <row r="6" spans="1:5" ht="13.5" thickBot="1">
      <c r="A6" s="196" t="s">
        <v>43</v>
      </c>
      <c r="B6" s="197"/>
      <c r="C6" s="585"/>
      <c r="D6" s="586" t="s">
        <v>149</v>
      </c>
      <c r="E6" s="587"/>
    </row>
    <row r="7" spans="1:5" s="10" customFormat="1" ht="16.5" thickBot="1">
      <c r="A7" s="51">
        <v>1</v>
      </c>
      <c r="B7" s="50">
        <v>2</v>
      </c>
      <c r="C7" s="50">
        <v>3</v>
      </c>
      <c r="D7" s="247">
        <v>4</v>
      </c>
      <c r="E7" s="420">
        <v>5</v>
      </c>
    </row>
    <row r="8" spans="1:5" s="200" customFormat="1" ht="15.75" customHeight="1" thickBot="1">
      <c r="A8" s="198"/>
      <c r="B8" s="199"/>
      <c r="C8" s="95" t="s">
        <v>44</v>
      </c>
      <c r="D8" s="258"/>
      <c r="E8" s="440"/>
    </row>
    <row r="9" spans="1:5" s="15" customFormat="1" ht="15" customHeight="1" thickBot="1">
      <c r="A9" s="47">
        <v>1</v>
      </c>
      <c r="B9" s="48"/>
      <c r="C9" s="52" t="s">
        <v>45</v>
      </c>
      <c r="D9" s="248">
        <f>SUM(D10:D15)</f>
        <v>0</v>
      </c>
      <c r="E9" s="421">
        <f>SUM(E10:E15)</f>
        <v>0</v>
      </c>
    </row>
    <row r="10" spans="1:5" ht="15" customHeight="1">
      <c r="A10" s="36"/>
      <c r="B10" s="37">
        <v>1</v>
      </c>
      <c r="C10" s="53" t="s">
        <v>46</v>
      </c>
      <c r="D10" s="249"/>
      <c r="E10" s="422"/>
    </row>
    <row r="11" spans="1:5" ht="15" customHeight="1">
      <c r="A11" s="36"/>
      <c r="B11" s="37">
        <v>2</v>
      </c>
      <c r="C11" s="53" t="s">
        <v>47</v>
      </c>
      <c r="D11" s="249"/>
      <c r="E11" s="422"/>
    </row>
    <row r="12" spans="1:5" ht="15" customHeight="1">
      <c r="A12" s="36"/>
      <c r="B12" s="37">
        <v>3</v>
      </c>
      <c r="C12" s="53" t="s">
        <v>69</v>
      </c>
      <c r="D12" s="249"/>
      <c r="E12" s="422"/>
    </row>
    <row r="13" spans="1:5" ht="15" customHeight="1">
      <c r="A13" s="36"/>
      <c r="B13" s="37">
        <v>4</v>
      </c>
      <c r="C13" s="53" t="s">
        <v>150</v>
      </c>
      <c r="D13" s="249"/>
      <c r="E13" s="422"/>
    </row>
    <row r="14" spans="1:5" ht="15" customHeight="1">
      <c r="A14" s="36"/>
      <c r="B14" s="37">
        <v>5</v>
      </c>
      <c r="C14" s="53" t="s">
        <v>118</v>
      </c>
      <c r="D14" s="249"/>
      <c r="E14" s="422"/>
    </row>
    <row r="15" spans="1:5" ht="15" customHeight="1" thickBot="1">
      <c r="A15" s="88"/>
      <c r="B15" s="89">
        <v>6</v>
      </c>
      <c r="C15" s="90" t="s">
        <v>48</v>
      </c>
      <c r="D15" s="253"/>
      <c r="E15" s="426"/>
    </row>
    <row r="16" spans="1:5" ht="15" customHeight="1" thickBot="1">
      <c r="A16" s="239">
        <v>3</v>
      </c>
      <c r="B16" s="243">
        <v>1</v>
      </c>
      <c r="C16" s="241" t="s">
        <v>52</v>
      </c>
      <c r="D16" s="256"/>
      <c r="E16" s="434"/>
    </row>
    <row r="17" spans="1:5" s="15" customFormat="1" ht="15" customHeight="1" thickBot="1">
      <c r="A17" s="47">
        <v>5</v>
      </c>
      <c r="B17" s="48"/>
      <c r="C17" s="52" t="s">
        <v>170</v>
      </c>
      <c r="D17" s="250">
        <f>SUM(D18:D19)</f>
        <v>0</v>
      </c>
      <c r="E17" s="423">
        <f>SUM(E18:E19)</f>
        <v>0</v>
      </c>
    </row>
    <row r="18" spans="1:5" ht="15" customHeight="1">
      <c r="A18" s="36"/>
      <c r="B18" s="37">
        <v>1</v>
      </c>
      <c r="C18" s="53" t="s">
        <v>172</v>
      </c>
      <c r="D18" s="249"/>
      <c r="E18" s="422"/>
    </row>
    <row r="19" spans="1:5" ht="15" customHeight="1" thickBot="1">
      <c r="A19" s="88"/>
      <c r="B19" s="89">
        <v>2</v>
      </c>
      <c r="C19" s="90" t="s">
        <v>173</v>
      </c>
      <c r="D19" s="253"/>
      <c r="E19" s="426"/>
    </row>
    <row r="20" spans="1:5" ht="15" customHeight="1" thickBot="1">
      <c r="A20" s="47">
        <v>7</v>
      </c>
      <c r="B20" s="49"/>
      <c r="C20" s="52" t="s">
        <v>57</v>
      </c>
      <c r="D20" s="248">
        <f>D21+D22</f>
        <v>0</v>
      </c>
      <c r="E20" s="421">
        <f>E21+E22</f>
        <v>0</v>
      </c>
    </row>
    <row r="21" spans="1:5" ht="15" customHeight="1" thickBot="1">
      <c r="A21" s="201"/>
      <c r="B21" s="202">
        <v>1</v>
      </c>
      <c r="C21" s="203" t="s">
        <v>100</v>
      </c>
      <c r="D21" s="260"/>
      <c r="E21" s="441"/>
    </row>
    <row r="22" spans="1:5" ht="15" customHeight="1" thickBot="1">
      <c r="A22" s="201"/>
      <c r="B22" s="202">
        <v>2</v>
      </c>
      <c r="C22" s="203" t="s">
        <v>224</v>
      </c>
      <c r="D22" s="260"/>
      <c r="E22" s="441"/>
    </row>
    <row r="23" spans="1:5" s="15" customFormat="1" ht="15" customHeight="1" thickBot="1">
      <c r="A23" s="239">
        <v>8</v>
      </c>
      <c r="B23" s="240">
        <v>1</v>
      </c>
      <c r="C23" s="241" t="s">
        <v>378</v>
      </c>
      <c r="D23" s="256">
        <v>36834</v>
      </c>
      <c r="E23" s="434">
        <v>39120</v>
      </c>
    </row>
    <row r="24" spans="1:5" s="2" customFormat="1" ht="15" customHeight="1" thickBot="1">
      <c r="A24" s="231"/>
      <c r="B24" s="232"/>
      <c r="C24" s="59" t="s">
        <v>29</v>
      </c>
      <c r="D24" s="255">
        <f>D9+D16+D17+D20+D23</f>
        <v>36834</v>
      </c>
      <c r="E24" s="432">
        <f>E9+E16+E17+E20+E23</f>
        <v>39120</v>
      </c>
    </row>
    <row r="25" spans="1:5" s="2" customFormat="1" ht="9.75" customHeight="1" thickBot="1">
      <c r="A25" s="204"/>
      <c r="B25" s="205"/>
      <c r="C25" s="206"/>
      <c r="D25" s="259"/>
      <c r="E25" s="442"/>
    </row>
    <row r="26" spans="1:5" s="200" customFormat="1" ht="15" customHeight="1" thickBot="1">
      <c r="A26" s="198"/>
      <c r="B26" s="199"/>
      <c r="C26" s="95" t="s">
        <v>58</v>
      </c>
      <c r="D26" s="258"/>
      <c r="E26" s="440"/>
    </row>
    <row r="27" spans="1:5" s="15" customFormat="1" ht="15" customHeight="1" thickBot="1">
      <c r="A27" s="47">
        <v>9</v>
      </c>
      <c r="B27" s="48"/>
      <c r="C27" s="52" t="s">
        <v>59</v>
      </c>
      <c r="D27" s="250">
        <f>SUM(D28:D34)</f>
        <v>36834</v>
      </c>
      <c r="E27" s="423">
        <f>SUM(E28:E34)</f>
        <v>39120</v>
      </c>
    </row>
    <row r="28" spans="1:5" ht="15" customHeight="1">
      <c r="A28" s="36"/>
      <c r="B28" s="37">
        <v>1</v>
      </c>
      <c r="C28" s="54" t="s">
        <v>74</v>
      </c>
      <c r="D28" s="249">
        <v>23079</v>
      </c>
      <c r="E28" s="422">
        <v>24879</v>
      </c>
    </row>
    <row r="29" spans="1:5" ht="15" customHeight="1">
      <c r="A29" s="36"/>
      <c r="B29" s="37">
        <v>2</v>
      </c>
      <c r="C29" s="53" t="s">
        <v>33</v>
      </c>
      <c r="D29" s="249">
        <v>5483</v>
      </c>
      <c r="E29" s="422">
        <v>6419</v>
      </c>
    </row>
    <row r="30" spans="1:5" ht="15" customHeight="1">
      <c r="A30" s="88"/>
      <c r="B30" s="89">
        <v>3</v>
      </c>
      <c r="C30" s="90" t="s">
        <v>174</v>
      </c>
      <c r="D30" s="253">
        <v>8272</v>
      </c>
      <c r="E30" s="426">
        <v>7822</v>
      </c>
    </row>
    <row r="31" spans="1:5" s="15" customFormat="1" ht="15" customHeight="1">
      <c r="A31" s="36"/>
      <c r="B31" s="37">
        <v>4</v>
      </c>
      <c r="C31" s="53" t="s">
        <v>113</v>
      </c>
      <c r="D31" s="249"/>
      <c r="E31" s="422"/>
    </row>
    <row r="32" spans="1:5" s="15" customFormat="1" ht="15" customHeight="1">
      <c r="A32" s="40"/>
      <c r="B32" s="41">
        <v>5</v>
      </c>
      <c r="C32" s="53" t="s">
        <v>175</v>
      </c>
      <c r="D32" s="254"/>
      <c r="E32" s="431"/>
    </row>
    <row r="33" spans="1:5" ht="15" customHeight="1">
      <c r="A33" s="40"/>
      <c r="B33" s="41">
        <v>6</v>
      </c>
      <c r="C33" s="61" t="s">
        <v>62</v>
      </c>
      <c r="D33" s="254"/>
      <c r="E33" s="431"/>
    </row>
    <row r="34" spans="1:5" ht="15" customHeight="1" thickBot="1">
      <c r="A34" s="36"/>
      <c r="B34" s="37">
        <v>7</v>
      </c>
      <c r="C34" s="53" t="s">
        <v>35</v>
      </c>
      <c r="D34" s="249"/>
      <c r="E34" s="422"/>
    </row>
    <row r="35" spans="1:5" s="15" customFormat="1" ht="15" customHeight="1" thickBot="1">
      <c r="A35" s="47">
        <v>10</v>
      </c>
      <c r="B35" s="48"/>
      <c r="C35" s="52" t="s">
        <v>63</v>
      </c>
      <c r="D35" s="250">
        <f>SUM(D36:D38)</f>
        <v>0</v>
      </c>
      <c r="E35" s="423">
        <f>SUM(E36:E38)</f>
        <v>0</v>
      </c>
    </row>
    <row r="36" spans="1:5" ht="15" customHeight="1">
      <c r="A36" s="36"/>
      <c r="B36" s="37">
        <v>1</v>
      </c>
      <c r="C36" s="53" t="s">
        <v>107</v>
      </c>
      <c r="D36" s="249"/>
      <c r="E36" s="422"/>
    </row>
    <row r="37" spans="1:5" ht="15" customHeight="1">
      <c r="A37" s="36"/>
      <c r="B37" s="37">
        <v>2</v>
      </c>
      <c r="C37" s="53" t="s">
        <v>117</v>
      </c>
      <c r="D37" s="249"/>
      <c r="E37" s="422"/>
    </row>
    <row r="38" spans="1:5" ht="15" customHeight="1" thickBot="1">
      <c r="A38" s="88"/>
      <c r="B38" s="89">
        <v>3</v>
      </c>
      <c r="C38" s="90" t="s">
        <v>65</v>
      </c>
      <c r="D38" s="253"/>
      <c r="E38" s="426"/>
    </row>
    <row r="39" spans="1:5" s="15" customFormat="1" ht="15" customHeight="1" thickBot="1">
      <c r="A39" s="47">
        <v>11</v>
      </c>
      <c r="B39" s="48"/>
      <c r="C39" s="52" t="s">
        <v>36</v>
      </c>
      <c r="D39" s="250">
        <f>SUM(D40:D41)</f>
        <v>0</v>
      </c>
      <c r="E39" s="423">
        <f>SUM(E40:E41)</f>
        <v>0</v>
      </c>
    </row>
    <row r="40" spans="1:5" ht="15" customHeight="1">
      <c r="A40" s="36"/>
      <c r="B40" s="37">
        <v>1</v>
      </c>
      <c r="C40" s="53" t="s">
        <v>66</v>
      </c>
      <c r="D40" s="249"/>
      <c r="E40" s="422"/>
    </row>
    <row r="41" spans="1:5" ht="15" customHeight="1" thickBot="1">
      <c r="A41" s="36"/>
      <c r="B41" s="37">
        <v>2</v>
      </c>
      <c r="C41" s="53" t="s">
        <v>267</v>
      </c>
      <c r="D41" s="249"/>
      <c r="E41" s="422"/>
    </row>
    <row r="42" spans="1:5" ht="15" customHeight="1" thickBot="1">
      <c r="A42" s="354">
        <v>12</v>
      </c>
      <c r="B42" s="355"/>
      <c r="C42" s="356" t="s">
        <v>225</v>
      </c>
      <c r="D42" s="357"/>
      <c r="E42" s="443"/>
    </row>
    <row r="43" spans="1:5" ht="15" customHeight="1" thickBot="1">
      <c r="A43" s="231"/>
      <c r="B43" s="232"/>
      <c r="C43" s="59" t="s">
        <v>67</v>
      </c>
      <c r="D43" s="255">
        <f>D27+D35+D39+D42</f>
        <v>36834</v>
      </c>
      <c r="E43" s="432">
        <f>E27+E35+E39+E42</f>
        <v>39120</v>
      </c>
    </row>
    <row r="44" spans="3:5" ht="9.75" customHeight="1" thickBot="1">
      <c r="C44" s="444"/>
      <c r="D44" s="444"/>
      <c r="E44" s="445"/>
    </row>
    <row r="45" spans="1:5" ht="13.5" thickBot="1">
      <c r="A45" s="207" t="s">
        <v>179</v>
      </c>
      <c r="B45" s="208"/>
      <c r="C45" s="209"/>
      <c r="D45" s="591">
        <v>9</v>
      </c>
      <c r="E45" s="592"/>
    </row>
    <row r="46" spans="1:5" ht="13.5" thickBot="1">
      <c r="A46" s="207" t="s">
        <v>180</v>
      </c>
      <c r="B46" s="208"/>
      <c r="C46" s="209"/>
      <c r="D46" s="591">
        <v>9</v>
      </c>
      <c r="E46" s="592"/>
    </row>
  </sheetData>
  <sheetProtection/>
  <mergeCells count="7">
    <mergeCell ref="A1:E1"/>
    <mergeCell ref="D46:E46"/>
    <mergeCell ref="C2:E2"/>
    <mergeCell ref="C3:E3"/>
    <mergeCell ref="D45:E45"/>
    <mergeCell ref="D6:E6"/>
    <mergeCell ref="C5:C6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  <headerFooter alignWithMargins="0">
    <oddFooter>&amp;C
</oddFooter>
  </headerFooter>
  <rowBreaks count="1" manualBreakCount="1">
    <brk id="20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6" sqref="D16"/>
    </sheetView>
  </sheetViews>
  <sheetFormatPr defaultColWidth="9.00390625" defaultRowHeight="12.75"/>
  <cols>
    <col min="1" max="1" width="10.50390625" style="0" customWidth="1"/>
    <col min="2" max="2" width="32.375" style="0" customWidth="1"/>
    <col min="3" max="3" width="21.125" style="0" customWidth="1"/>
    <col min="4" max="4" width="20.125" style="0" customWidth="1"/>
  </cols>
  <sheetData>
    <row r="1" spans="1:5" ht="15.75">
      <c r="A1" s="599" t="s">
        <v>358</v>
      </c>
      <c r="B1" s="599"/>
      <c r="C1" s="599"/>
      <c r="D1" s="599"/>
      <c r="E1" s="599"/>
    </row>
    <row r="2" spans="1:5" ht="15.75">
      <c r="A2" s="599" t="s">
        <v>359</v>
      </c>
      <c r="B2" s="599"/>
      <c r="C2" s="599"/>
      <c r="D2" s="599"/>
      <c r="E2" s="599"/>
    </row>
    <row r="3" spans="1:5" ht="15.75">
      <c r="A3" s="599" t="s">
        <v>268</v>
      </c>
      <c r="B3" s="599"/>
      <c r="C3" s="599"/>
      <c r="D3" s="599"/>
      <c r="E3" s="599"/>
    </row>
    <row r="4" spans="1:5" ht="15.75">
      <c r="A4" s="599" t="s">
        <v>360</v>
      </c>
      <c r="B4" s="599"/>
      <c r="C4" s="599"/>
      <c r="D4" s="599"/>
      <c r="E4" s="599"/>
    </row>
    <row r="5" spans="1:5" ht="15.75">
      <c r="A5" s="599" t="s">
        <v>269</v>
      </c>
      <c r="B5" s="599"/>
      <c r="C5" s="599"/>
      <c r="D5" s="599"/>
      <c r="E5" s="599"/>
    </row>
    <row r="6" spans="1:5" ht="12.75">
      <c r="A6" s="607"/>
      <c r="B6" s="607"/>
      <c r="C6" s="607"/>
      <c r="D6" s="607"/>
      <c r="E6" s="607"/>
    </row>
    <row r="7" spans="1:5" ht="12.75">
      <c r="A7" s="362"/>
      <c r="B7" s="362"/>
      <c r="C7" s="362"/>
      <c r="D7" s="362"/>
      <c r="E7" s="362"/>
    </row>
    <row r="9" spans="1:4" s="363" customFormat="1" ht="15.75">
      <c r="A9" s="600" t="s">
        <v>270</v>
      </c>
      <c r="B9" s="600"/>
      <c r="C9" s="600"/>
      <c r="D9" s="600"/>
    </row>
    <row r="10" ht="13.5" thickBot="1"/>
    <row r="11" spans="1:4" ht="12.75">
      <c r="A11" s="601" t="s">
        <v>271</v>
      </c>
      <c r="B11" s="603" t="s">
        <v>272</v>
      </c>
      <c r="C11" s="603" t="s">
        <v>273</v>
      </c>
      <c r="D11" s="605" t="s">
        <v>274</v>
      </c>
    </row>
    <row r="12" spans="1:4" s="364" customFormat="1" ht="18.75" customHeight="1" thickBot="1">
      <c r="A12" s="602"/>
      <c r="B12" s="604"/>
      <c r="C12" s="604"/>
      <c r="D12" s="606"/>
    </row>
    <row r="13" spans="1:4" ht="18" customHeight="1">
      <c r="A13" s="365" t="s">
        <v>275</v>
      </c>
      <c r="B13" s="366" t="s">
        <v>276</v>
      </c>
      <c r="C13" s="366"/>
      <c r="D13" s="367"/>
    </row>
    <row r="14" spans="1:4" ht="18" customHeight="1">
      <c r="A14" s="368" t="s">
        <v>277</v>
      </c>
      <c r="B14" s="369" t="s">
        <v>278</v>
      </c>
      <c r="C14" s="369"/>
      <c r="D14" s="370"/>
    </row>
    <row r="15" spans="1:4" ht="18.75" customHeight="1">
      <c r="A15" s="368" t="s">
        <v>279</v>
      </c>
      <c r="B15" s="369" t="s">
        <v>280</v>
      </c>
      <c r="C15" s="369"/>
      <c r="D15" s="370"/>
    </row>
    <row r="16" spans="1:4" ht="18.75" customHeight="1">
      <c r="A16" s="368" t="s">
        <v>281</v>
      </c>
      <c r="B16" s="369" t="s">
        <v>282</v>
      </c>
      <c r="C16" s="369"/>
      <c r="D16" s="370"/>
    </row>
    <row r="17" spans="1:4" ht="18.75" customHeight="1">
      <c r="A17" s="371" t="s">
        <v>283</v>
      </c>
      <c r="B17" s="369" t="s">
        <v>361</v>
      </c>
      <c r="C17" s="369"/>
      <c r="D17" s="370"/>
    </row>
    <row r="18" spans="1:4" ht="18" customHeight="1" thickBot="1">
      <c r="A18" s="371" t="s">
        <v>284</v>
      </c>
      <c r="B18" s="369" t="s">
        <v>362</v>
      </c>
      <c r="C18" s="369"/>
      <c r="D18" s="370"/>
    </row>
    <row r="19" spans="1:4" ht="23.25" customHeight="1" thickBot="1">
      <c r="A19" s="372"/>
      <c r="B19" s="373" t="s">
        <v>285</v>
      </c>
      <c r="C19" s="373">
        <f>SUM(C13:C18)</f>
        <v>0</v>
      </c>
      <c r="D19" s="373">
        <f>SUM(D13:D18)</f>
        <v>0</v>
      </c>
    </row>
    <row r="20" ht="12.75">
      <c r="A20" s="362"/>
    </row>
    <row r="21" ht="12.75">
      <c r="A21" s="362"/>
    </row>
    <row r="23" spans="1:4" ht="15.75">
      <c r="A23" s="600" t="s">
        <v>286</v>
      </c>
      <c r="B23" s="600"/>
      <c r="C23" s="600"/>
      <c r="D23" s="600"/>
    </row>
    <row r="24" ht="13.5" thickBot="1"/>
    <row r="25" spans="1:4" ht="12.75">
      <c r="A25" s="601" t="s">
        <v>271</v>
      </c>
      <c r="B25" s="603" t="s">
        <v>287</v>
      </c>
      <c r="C25" s="603" t="s">
        <v>273</v>
      </c>
      <c r="D25" s="605" t="s">
        <v>274</v>
      </c>
    </row>
    <row r="26" spans="1:4" ht="25.5" customHeight="1" thickBot="1">
      <c r="A26" s="602"/>
      <c r="B26" s="604"/>
      <c r="C26" s="604"/>
      <c r="D26" s="606"/>
    </row>
    <row r="27" spans="1:4" ht="20.25" customHeight="1">
      <c r="A27" s="365" t="s">
        <v>288</v>
      </c>
      <c r="B27" s="366" t="s">
        <v>289</v>
      </c>
      <c r="C27" s="366"/>
      <c r="D27" s="367"/>
    </row>
    <row r="28" spans="1:4" ht="18.75" customHeight="1">
      <c r="A28" s="368" t="s">
        <v>290</v>
      </c>
      <c r="B28" s="369" t="s">
        <v>245</v>
      </c>
      <c r="C28" s="369"/>
      <c r="D28" s="370"/>
    </row>
    <row r="29" spans="1:4" ht="21.75" customHeight="1" thickBot="1">
      <c r="A29" s="368" t="s">
        <v>291</v>
      </c>
      <c r="B29" s="369" t="s">
        <v>292</v>
      </c>
      <c r="C29" s="369"/>
      <c r="D29" s="370"/>
    </row>
    <row r="30" spans="1:4" ht="24.75" customHeight="1" thickBot="1">
      <c r="A30" s="372"/>
      <c r="B30" s="373" t="s">
        <v>285</v>
      </c>
      <c r="C30" s="373">
        <f>SUM(C27:C29)</f>
        <v>0</v>
      </c>
      <c r="D30" s="373">
        <f>SUM(D27:D29)</f>
        <v>0</v>
      </c>
    </row>
  </sheetData>
  <sheetProtection/>
  <mergeCells count="16">
    <mergeCell ref="A25:A26"/>
    <mergeCell ref="B25:B26"/>
    <mergeCell ref="C25:C26"/>
    <mergeCell ref="D25:D26"/>
    <mergeCell ref="A5:E5"/>
    <mergeCell ref="A23:D23"/>
    <mergeCell ref="A11:A12"/>
    <mergeCell ref="B11:B12"/>
    <mergeCell ref="C11:C12"/>
    <mergeCell ref="D11:D12"/>
    <mergeCell ref="A6:E6"/>
    <mergeCell ref="A9:D9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2.2.a.. számú melléklet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9.125" style="9" customWidth="1"/>
    <col min="2" max="2" width="8.375" style="1" customWidth="1"/>
    <col min="3" max="3" width="39.375" style="1" customWidth="1"/>
    <col min="4" max="4" width="15.50390625" style="1" customWidth="1"/>
    <col min="5" max="5" width="15.875" style="1" customWidth="1"/>
    <col min="6" max="16384" width="9.375" style="1" customWidth="1"/>
  </cols>
  <sheetData>
    <row r="1" spans="1:5" s="11" customFormat="1" ht="21" customHeight="1" thickBot="1">
      <c r="A1" s="573" t="s">
        <v>303</v>
      </c>
      <c r="B1" s="573"/>
      <c r="C1" s="573"/>
      <c r="D1" s="573"/>
      <c r="E1" s="573"/>
    </row>
    <row r="2" spans="1:5" s="12" customFormat="1" ht="15.75">
      <c r="A2" s="91" t="s">
        <v>38</v>
      </c>
      <c r="B2" s="92"/>
      <c r="C2" s="593" t="s">
        <v>379</v>
      </c>
      <c r="D2" s="594"/>
      <c r="E2" s="595"/>
    </row>
    <row r="3" spans="1:5" s="12" customFormat="1" ht="16.5" thickBot="1">
      <c r="A3" s="93" t="s">
        <v>39</v>
      </c>
      <c r="B3" s="94"/>
      <c r="C3" s="596" t="s">
        <v>153</v>
      </c>
      <c r="D3" s="597"/>
      <c r="E3" s="598"/>
    </row>
    <row r="4" spans="1:5" s="13" customFormat="1" ht="21" customHeight="1" thickBot="1">
      <c r="A4" s="32"/>
      <c r="B4" s="32"/>
      <c r="C4" s="416"/>
      <c r="D4" s="417"/>
      <c r="E4" s="439"/>
    </row>
    <row r="5" spans="1:5" ht="38.25">
      <c r="A5" s="33" t="s">
        <v>147</v>
      </c>
      <c r="B5" s="34" t="s">
        <v>42</v>
      </c>
      <c r="C5" s="584" t="s">
        <v>148</v>
      </c>
      <c r="D5" s="246" t="s">
        <v>123</v>
      </c>
      <c r="E5" s="419" t="s">
        <v>124</v>
      </c>
    </row>
    <row r="6" spans="1:5" ht="13.5" thickBot="1">
      <c r="A6" s="196" t="s">
        <v>43</v>
      </c>
      <c r="B6" s="197"/>
      <c r="C6" s="585"/>
      <c r="D6" s="586" t="s">
        <v>149</v>
      </c>
      <c r="E6" s="587"/>
    </row>
    <row r="7" spans="1:5" s="10" customFormat="1" ht="16.5" thickBot="1">
      <c r="A7" s="51">
        <v>1</v>
      </c>
      <c r="B7" s="50">
        <v>2</v>
      </c>
      <c r="C7" s="50">
        <v>3</v>
      </c>
      <c r="D7" s="247">
        <v>4</v>
      </c>
      <c r="E7" s="420">
        <v>5</v>
      </c>
    </row>
    <row r="8" spans="1:5" s="200" customFormat="1" ht="15.75" customHeight="1" thickBot="1">
      <c r="A8" s="198"/>
      <c r="B8" s="199"/>
      <c r="C8" s="95" t="s">
        <v>44</v>
      </c>
      <c r="D8" s="258"/>
      <c r="E8" s="440"/>
    </row>
    <row r="9" spans="1:5" s="15" customFormat="1" ht="15" customHeight="1" thickBot="1">
      <c r="A9" s="47">
        <v>1</v>
      </c>
      <c r="B9" s="48"/>
      <c r="C9" s="52" t="s">
        <v>45</v>
      </c>
      <c r="D9" s="248">
        <f>SUM(D10:D15)</f>
        <v>0</v>
      </c>
      <c r="E9" s="421">
        <f>SUM(E10:E15)</f>
        <v>0</v>
      </c>
    </row>
    <row r="10" spans="1:5" ht="15" customHeight="1">
      <c r="A10" s="36"/>
      <c r="B10" s="37">
        <v>1</v>
      </c>
      <c r="C10" s="53" t="s">
        <v>46</v>
      </c>
      <c r="D10" s="249"/>
      <c r="E10" s="422"/>
    </row>
    <row r="11" spans="1:5" ht="15" customHeight="1">
      <c r="A11" s="36"/>
      <c r="B11" s="37">
        <v>2</v>
      </c>
      <c r="C11" s="53" t="s">
        <v>47</v>
      </c>
      <c r="D11" s="249"/>
      <c r="E11" s="422"/>
    </row>
    <row r="12" spans="1:5" ht="15" customHeight="1">
      <c r="A12" s="36"/>
      <c r="B12" s="37">
        <v>3</v>
      </c>
      <c r="C12" s="53" t="s">
        <v>69</v>
      </c>
      <c r="D12" s="249"/>
      <c r="E12" s="422"/>
    </row>
    <row r="13" spans="1:5" ht="15" customHeight="1">
      <c r="A13" s="36"/>
      <c r="B13" s="37">
        <v>4</v>
      </c>
      <c r="C13" s="53" t="s">
        <v>150</v>
      </c>
      <c r="D13" s="249"/>
      <c r="E13" s="422"/>
    </row>
    <row r="14" spans="1:5" ht="15" customHeight="1">
      <c r="A14" s="36"/>
      <c r="B14" s="37">
        <v>5</v>
      </c>
      <c r="C14" s="53" t="s">
        <v>118</v>
      </c>
      <c r="D14" s="249"/>
      <c r="E14" s="422"/>
    </row>
    <row r="15" spans="1:5" ht="15" customHeight="1" thickBot="1">
      <c r="A15" s="88"/>
      <c r="B15" s="89">
        <v>6</v>
      </c>
      <c r="C15" s="90" t="s">
        <v>48</v>
      </c>
      <c r="D15" s="253"/>
      <c r="E15" s="426"/>
    </row>
    <row r="16" spans="1:5" ht="15" customHeight="1" thickBot="1">
      <c r="A16" s="239">
        <v>3</v>
      </c>
      <c r="B16" s="243">
        <v>1</v>
      </c>
      <c r="C16" s="241" t="s">
        <v>52</v>
      </c>
      <c r="D16" s="256"/>
      <c r="E16" s="434"/>
    </row>
    <row r="17" spans="1:5" s="15" customFormat="1" ht="15" customHeight="1" thickBot="1">
      <c r="A17" s="47">
        <v>5</v>
      </c>
      <c r="B17" s="48"/>
      <c r="C17" s="52" t="s">
        <v>170</v>
      </c>
      <c r="D17" s="250">
        <f>SUM(D18:D19)</f>
        <v>0</v>
      </c>
      <c r="E17" s="423">
        <f>SUM(E18:E19)</f>
        <v>44528</v>
      </c>
    </row>
    <row r="18" spans="1:5" ht="15" customHeight="1">
      <c r="A18" s="36"/>
      <c r="B18" s="37">
        <v>1</v>
      </c>
      <c r="C18" s="53" t="s">
        <v>172</v>
      </c>
      <c r="D18" s="249"/>
      <c r="E18" s="422">
        <v>44528</v>
      </c>
    </row>
    <row r="19" spans="1:5" ht="15" customHeight="1" thickBot="1">
      <c r="A19" s="88"/>
      <c r="B19" s="89">
        <v>2</v>
      </c>
      <c r="C19" s="90" t="s">
        <v>173</v>
      </c>
      <c r="D19" s="253"/>
      <c r="E19" s="426"/>
    </row>
    <row r="20" spans="1:5" ht="15" customHeight="1" thickBot="1">
      <c r="A20" s="47">
        <v>7</v>
      </c>
      <c r="B20" s="49"/>
      <c r="C20" s="52" t="s">
        <v>57</v>
      </c>
      <c r="D20" s="248">
        <f>D21+D22</f>
        <v>0</v>
      </c>
      <c r="E20" s="421">
        <f>E21+E22</f>
        <v>0</v>
      </c>
    </row>
    <row r="21" spans="1:5" ht="15" customHeight="1" thickBot="1">
      <c r="A21" s="201"/>
      <c r="B21" s="202">
        <v>1</v>
      </c>
      <c r="C21" s="203" t="s">
        <v>100</v>
      </c>
      <c r="D21" s="260"/>
      <c r="E21" s="441"/>
    </row>
    <row r="22" spans="1:5" ht="15" customHeight="1" thickBot="1">
      <c r="A22" s="201"/>
      <c r="B22" s="202">
        <v>2</v>
      </c>
      <c r="C22" s="203" t="s">
        <v>224</v>
      </c>
      <c r="D22" s="260"/>
      <c r="E22" s="441"/>
    </row>
    <row r="23" spans="1:5" s="15" customFormat="1" ht="15" customHeight="1" thickBot="1">
      <c r="A23" s="239">
        <v>8</v>
      </c>
      <c r="B23" s="240">
        <v>1</v>
      </c>
      <c r="C23" s="241" t="s">
        <v>378</v>
      </c>
      <c r="D23" s="256"/>
      <c r="E23" s="434"/>
    </row>
    <row r="24" spans="1:5" s="2" customFormat="1" ht="15" customHeight="1" thickBot="1">
      <c r="A24" s="231"/>
      <c r="B24" s="232"/>
      <c r="C24" s="59" t="s">
        <v>29</v>
      </c>
      <c r="D24" s="255">
        <f>D9+D16+D17+D20+D23</f>
        <v>0</v>
      </c>
      <c r="E24" s="432">
        <f>E9+E16+E17+E20+E23</f>
        <v>44528</v>
      </c>
    </row>
    <row r="25" spans="1:5" s="2" customFormat="1" ht="9.75" customHeight="1" thickBot="1">
      <c r="A25" s="204"/>
      <c r="B25" s="205"/>
      <c r="C25" s="206"/>
      <c r="D25" s="259"/>
      <c r="E25" s="442"/>
    </row>
    <row r="26" spans="1:5" s="200" customFormat="1" ht="15" customHeight="1" thickBot="1">
      <c r="A26" s="198"/>
      <c r="B26" s="199"/>
      <c r="C26" s="95" t="s">
        <v>58</v>
      </c>
      <c r="D26" s="258"/>
      <c r="E26" s="440"/>
    </row>
    <row r="27" spans="1:5" s="15" customFormat="1" ht="15" customHeight="1" thickBot="1">
      <c r="A27" s="47">
        <v>9</v>
      </c>
      <c r="B27" s="48"/>
      <c r="C27" s="52" t="s">
        <v>59</v>
      </c>
      <c r="D27" s="250">
        <f>SUM(D28:D34)</f>
        <v>0</v>
      </c>
      <c r="E27" s="423">
        <f>SUM(E28:E34)</f>
        <v>44528</v>
      </c>
    </row>
    <row r="28" spans="1:5" ht="15" customHeight="1">
      <c r="A28" s="36"/>
      <c r="B28" s="37">
        <v>1</v>
      </c>
      <c r="C28" s="54" t="s">
        <v>74</v>
      </c>
      <c r="D28" s="249"/>
      <c r="E28" s="422"/>
    </row>
    <row r="29" spans="1:5" ht="15" customHeight="1">
      <c r="A29" s="36"/>
      <c r="B29" s="37">
        <v>2</v>
      </c>
      <c r="C29" s="53" t="s">
        <v>33</v>
      </c>
      <c r="D29" s="249"/>
      <c r="E29" s="422"/>
    </row>
    <row r="30" spans="1:5" ht="15" customHeight="1">
      <c r="A30" s="88"/>
      <c r="B30" s="89">
        <v>3</v>
      </c>
      <c r="C30" s="90" t="s">
        <v>174</v>
      </c>
      <c r="D30" s="253"/>
      <c r="E30" s="426"/>
    </row>
    <row r="31" spans="1:5" s="15" customFormat="1" ht="15" customHeight="1">
      <c r="A31" s="36"/>
      <c r="B31" s="37">
        <v>4</v>
      </c>
      <c r="C31" s="53" t="s">
        <v>113</v>
      </c>
      <c r="D31" s="249"/>
      <c r="E31" s="422"/>
    </row>
    <row r="32" spans="1:5" s="15" customFormat="1" ht="24">
      <c r="A32" s="40"/>
      <c r="B32" s="41">
        <v>5</v>
      </c>
      <c r="C32" s="53" t="s">
        <v>356</v>
      </c>
      <c r="D32" s="254"/>
      <c r="E32" s="431">
        <v>44528</v>
      </c>
    </row>
    <row r="33" spans="1:5" ht="15" customHeight="1">
      <c r="A33" s="40"/>
      <c r="B33" s="41">
        <v>6</v>
      </c>
      <c r="C33" s="61" t="s">
        <v>62</v>
      </c>
      <c r="D33" s="254"/>
      <c r="E33" s="431"/>
    </row>
    <row r="34" spans="1:5" ht="15" customHeight="1" thickBot="1">
      <c r="A34" s="36"/>
      <c r="B34" s="37">
        <v>7</v>
      </c>
      <c r="C34" s="53" t="s">
        <v>35</v>
      </c>
      <c r="D34" s="249"/>
      <c r="E34" s="422"/>
    </row>
    <row r="35" spans="1:5" s="15" customFormat="1" ht="15" customHeight="1" thickBot="1">
      <c r="A35" s="47">
        <v>10</v>
      </c>
      <c r="B35" s="48"/>
      <c r="C35" s="52" t="s">
        <v>63</v>
      </c>
      <c r="D35" s="250">
        <f>SUM(D36:D38)</f>
        <v>0</v>
      </c>
      <c r="E35" s="423">
        <f>SUM(E36:E38)</f>
        <v>0</v>
      </c>
    </row>
    <row r="36" spans="1:5" ht="15" customHeight="1">
      <c r="A36" s="36"/>
      <c r="B36" s="37">
        <v>1</v>
      </c>
      <c r="C36" s="53" t="s">
        <v>107</v>
      </c>
      <c r="D36" s="249"/>
      <c r="E36" s="422"/>
    </row>
    <row r="37" spans="1:5" ht="15" customHeight="1">
      <c r="A37" s="36"/>
      <c r="B37" s="37">
        <v>2</v>
      </c>
      <c r="C37" s="53" t="s">
        <v>117</v>
      </c>
      <c r="D37" s="249"/>
      <c r="E37" s="422"/>
    </row>
    <row r="38" spans="1:5" ht="15" customHeight="1" thickBot="1">
      <c r="A38" s="88"/>
      <c r="B38" s="89">
        <v>3</v>
      </c>
      <c r="C38" s="90" t="s">
        <v>65</v>
      </c>
      <c r="D38" s="253"/>
      <c r="E38" s="426"/>
    </row>
    <row r="39" spans="1:5" s="15" customFormat="1" ht="15" customHeight="1" thickBot="1">
      <c r="A39" s="47">
        <v>11</v>
      </c>
      <c r="B39" s="48"/>
      <c r="C39" s="52" t="s">
        <v>36</v>
      </c>
      <c r="D39" s="250">
        <f>SUM(D40:D41)</f>
        <v>0</v>
      </c>
      <c r="E39" s="423">
        <f>SUM(E40:E41)</f>
        <v>0</v>
      </c>
    </row>
    <row r="40" spans="1:5" ht="15" customHeight="1">
      <c r="A40" s="36"/>
      <c r="B40" s="37">
        <v>1</v>
      </c>
      <c r="C40" s="53" t="s">
        <v>66</v>
      </c>
      <c r="D40" s="249"/>
      <c r="E40" s="422"/>
    </row>
    <row r="41" spans="1:5" ht="15" customHeight="1" thickBot="1">
      <c r="A41" s="36"/>
      <c r="B41" s="37">
        <v>2</v>
      </c>
      <c r="C41" s="53" t="s">
        <v>267</v>
      </c>
      <c r="D41" s="249"/>
      <c r="E41" s="422"/>
    </row>
    <row r="42" spans="1:5" ht="15" customHeight="1" thickBot="1">
      <c r="A42" s="354">
        <v>12</v>
      </c>
      <c r="B42" s="355"/>
      <c r="C42" s="356" t="s">
        <v>225</v>
      </c>
      <c r="D42" s="357"/>
      <c r="E42" s="443"/>
    </row>
    <row r="43" spans="1:5" ht="15" customHeight="1" thickBot="1">
      <c r="A43" s="231"/>
      <c r="B43" s="232"/>
      <c r="C43" s="59" t="s">
        <v>67</v>
      </c>
      <c r="D43" s="255">
        <f>D27+D35+D39+D42</f>
        <v>0</v>
      </c>
      <c r="E43" s="432">
        <f>E27+E35+E39+E42</f>
        <v>44528</v>
      </c>
    </row>
    <row r="44" spans="3:5" ht="9.75" customHeight="1" thickBot="1">
      <c r="C44" s="444"/>
      <c r="D44" s="444"/>
      <c r="E44" s="445"/>
    </row>
    <row r="45" spans="1:5" ht="13.5" thickBot="1">
      <c r="A45" s="207" t="s">
        <v>179</v>
      </c>
      <c r="B45" s="208"/>
      <c r="C45" s="209"/>
      <c r="D45" s="591"/>
      <c r="E45" s="592"/>
    </row>
    <row r="46" spans="1:5" ht="13.5" thickBot="1">
      <c r="A46" s="207" t="s">
        <v>180</v>
      </c>
      <c r="B46" s="208"/>
      <c r="C46" s="209"/>
      <c r="D46" s="591"/>
      <c r="E46" s="592"/>
    </row>
  </sheetData>
  <sheetProtection/>
  <mergeCells count="7">
    <mergeCell ref="D45:E45"/>
    <mergeCell ref="D46:E46"/>
    <mergeCell ref="A1:E1"/>
    <mergeCell ref="C2:E2"/>
    <mergeCell ref="C3:E3"/>
    <mergeCell ref="C5:C6"/>
    <mergeCell ref="D6:E6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  <headerFooter alignWithMargins="0">
    <oddFooter>&amp;C
</oddFooter>
  </headerFooter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9.125" style="9" customWidth="1"/>
    <col min="2" max="2" width="8.375" style="1" customWidth="1"/>
    <col min="3" max="3" width="39.375" style="1" customWidth="1"/>
    <col min="4" max="4" width="15.125" style="1" customWidth="1"/>
    <col min="5" max="5" width="17.125" style="1" customWidth="1"/>
    <col min="6" max="16384" width="9.375" style="1" customWidth="1"/>
  </cols>
  <sheetData>
    <row r="1" spans="1:5" s="11" customFormat="1" ht="21" customHeight="1" thickBot="1">
      <c r="A1" s="573" t="s">
        <v>382</v>
      </c>
      <c r="B1" s="573"/>
      <c r="C1" s="573"/>
      <c r="D1" s="573"/>
      <c r="E1" s="573"/>
    </row>
    <row r="2" spans="1:5" s="12" customFormat="1" ht="15.75">
      <c r="A2" s="91" t="s">
        <v>38</v>
      </c>
      <c r="B2" s="92"/>
      <c r="C2" s="593" t="s">
        <v>304</v>
      </c>
      <c r="D2" s="594"/>
      <c r="E2" s="595"/>
    </row>
    <row r="3" spans="1:5" s="12" customFormat="1" ht="16.5" thickBot="1">
      <c r="A3" s="93" t="s">
        <v>39</v>
      </c>
      <c r="B3" s="94"/>
      <c r="C3" s="596" t="s">
        <v>153</v>
      </c>
      <c r="D3" s="597"/>
      <c r="E3" s="598"/>
    </row>
    <row r="4" spans="1:5" s="13" customFormat="1" ht="21" customHeight="1" thickBot="1">
      <c r="A4" s="32"/>
      <c r="B4" s="32"/>
      <c r="C4" s="416"/>
      <c r="D4" s="417"/>
      <c r="E4" s="439"/>
    </row>
    <row r="5" spans="1:5" ht="38.25">
      <c r="A5" s="33" t="s">
        <v>147</v>
      </c>
      <c r="B5" s="34" t="s">
        <v>42</v>
      </c>
      <c r="C5" s="584" t="s">
        <v>148</v>
      </c>
      <c r="D5" s="246" t="s">
        <v>123</v>
      </c>
      <c r="E5" s="419" t="s">
        <v>124</v>
      </c>
    </row>
    <row r="6" spans="1:5" ht="13.5" thickBot="1">
      <c r="A6" s="196" t="s">
        <v>43</v>
      </c>
      <c r="B6" s="197"/>
      <c r="C6" s="585"/>
      <c r="D6" s="586" t="s">
        <v>149</v>
      </c>
      <c r="E6" s="587"/>
    </row>
    <row r="7" spans="1:5" s="10" customFormat="1" ht="16.5" thickBot="1">
      <c r="A7" s="51">
        <v>1</v>
      </c>
      <c r="B7" s="50">
        <v>2</v>
      </c>
      <c r="C7" s="50">
        <v>3</v>
      </c>
      <c r="D7" s="247">
        <v>4</v>
      </c>
      <c r="E7" s="420">
        <v>5</v>
      </c>
    </row>
    <row r="8" spans="1:5" s="200" customFormat="1" ht="15.75" customHeight="1" thickBot="1">
      <c r="A8" s="198"/>
      <c r="B8" s="199"/>
      <c r="C8" s="95" t="s">
        <v>44</v>
      </c>
      <c r="D8" s="258"/>
      <c r="E8" s="440"/>
    </row>
    <row r="9" spans="1:5" s="15" customFormat="1" ht="15" customHeight="1" thickBot="1">
      <c r="A9" s="47">
        <v>1</v>
      </c>
      <c r="B9" s="48"/>
      <c r="C9" s="52" t="s">
        <v>45</v>
      </c>
      <c r="D9" s="248">
        <f>SUM(D10:D15)</f>
        <v>0</v>
      </c>
      <c r="E9" s="421">
        <f>SUM(E10:E15)</f>
        <v>1057</v>
      </c>
    </row>
    <row r="10" spans="1:5" ht="15" customHeight="1">
      <c r="A10" s="36"/>
      <c r="B10" s="37">
        <v>1</v>
      </c>
      <c r="C10" s="53" t="s">
        <v>46</v>
      </c>
      <c r="D10" s="249"/>
      <c r="E10" s="422"/>
    </row>
    <row r="11" spans="1:5" ht="15" customHeight="1">
      <c r="A11" s="36"/>
      <c r="B11" s="37">
        <v>2</v>
      </c>
      <c r="C11" s="53" t="s">
        <v>47</v>
      </c>
      <c r="D11" s="249"/>
      <c r="E11" s="422">
        <v>1057</v>
      </c>
    </row>
    <row r="12" spans="1:5" ht="15" customHeight="1">
      <c r="A12" s="36"/>
      <c r="B12" s="37">
        <v>3</v>
      </c>
      <c r="C12" s="53" t="s">
        <v>69</v>
      </c>
      <c r="D12" s="249"/>
      <c r="E12" s="422"/>
    </row>
    <row r="13" spans="1:5" ht="15" customHeight="1">
      <c r="A13" s="36"/>
      <c r="B13" s="37">
        <v>4</v>
      </c>
      <c r="C13" s="53" t="s">
        <v>150</v>
      </c>
      <c r="D13" s="249"/>
      <c r="E13" s="422"/>
    </row>
    <row r="14" spans="1:5" ht="15" customHeight="1">
      <c r="A14" s="36"/>
      <c r="B14" s="37">
        <v>5</v>
      </c>
      <c r="C14" s="53" t="s">
        <v>118</v>
      </c>
      <c r="D14" s="249"/>
      <c r="E14" s="422"/>
    </row>
    <row r="15" spans="1:5" ht="15" customHeight="1" thickBot="1">
      <c r="A15" s="88"/>
      <c r="B15" s="89">
        <v>6</v>
      </c>
      <c r="C15" s="90" t="s">
        <v>48</v>
      </c>
      <c r="D15" s="253"/>
      <c r="E15" s="426"/>
    </row>
    <row r="16" spans="1:5" ht="15" customHeight="1" thickBot="1">
      <c r="A16" s="239">
        <v>3</v>
      </c>
      <c r="B16" s="243">
        <v>1</v>
      </c>
      <c r="C16" s="241" t="s">
        <v>52</v>
      </c>
      <c r="D16" s="256"/>
      <c r="E16" s="434"/>
    </row>
    <row r="17" spans="1:5" s="15" customFormat="1" ht="15" customHeight="1" thickBot="1">
      <c r="A17" s="47">
        <v>5</v>
      </c>
      <c r="B17" s="48"/>
      <c r="C17" s="52" t="s">
        <v>170</v>
      </c>
      <c r="D17" s="250">
        <f>SUM(D18:D19)</f>
        <v>0</v>
      </c>
      <c r="E17" s="423">
        <f>SUM(E18:E19)</f>
        <v>0</v>
      </c>
    </row>
    <row r="18" spans="1:5" ht="15" customHeight="1">
      <c r="A18" s="36"/>
      <c r="B18" s="37">
        <v>1</v>
      </c>
      <c r="C18" s="53" t="s">
        <v>172</v>
      </c>
      <c r="D18" s="249"/>
      <c r="E18" s="422"/>
    </row>
    <row r="19" spans="1:5" ht="15" customHeight="1" thickBot="1">
      <c r="A19" s="88"/>
      <c r="B19" s="89">
        <v>2</v>
      </c>
      <c r="C19" s="90" t="s">
        <v>173</v>
      </c>
      <c r="D19" s="253"/>
      <c r="E19" s="426"/>
    </row>
    <row r="20" spans="1:5" ht="15" customHeight="1" thickBot="1">
      <c r="A20" s="47">
        <v>7</v>
      </c>
      <c r="B20" s="49"/>
      <c r="C20" s="52" t="s">
        <v>57</v>
      </c>
      <c r="D20" s="248">
        <f>D21+D22</f>
        <v>0</v>
      </c>
      <c r="E20" s="421">
        <f>E21+E22</f>
        <v>942</v>
      </c>
    </row>
    <row r="21" spans="1:5" ht="15" customHeight="1" thickBot="1">
      <c r="A21" s="201"/>
      <c r="B21" s="202">
        <v>1</v>
      </c>
      <c r="C21" s="203" t="s">
        <v>100</v>
      </c>
      <c r="D21" s="260"/>
      <c r="E21" s="441">
        <v>942</v>
      </c>
    </row>
    <row r="22" spans="1:5" ht="15" customHeight="1" thickBot="1">
      <c r="A22" s="201"/>
      <c r="B22" s="202">
        <v>2</v>
      </c>
      <c r="C22" s="203" t="s">
        <v>357</v>
      </c>
      <c r="D22" s="260"/>
      <c r="E22" s="441"/>
    </row>
    <row r="23" spans="1:5" s="15" customFormat="1" ht="15" customHeight="1" thickBot="1">
      <c r="A23" s="239">
        <v>8</v>
      </c>
      <c r="B23" s="240">
        <v>1</v>
      </c>
      <c r="C23" s="241" t="s">
        <v>378</v>
      </c>
      <c r="D23" s="256">
        <v>40984</v>
      </c>
      <c r="E23" s="434">
        <v>44528</v>
      </c>
    </row>
    <row r="24" spans="1:5" s="2" customFormat="1" ht="15" customHeight="1" thickBot="1">
      <c r="A24" s="231"/>
      <c r="B24" s="232"/>
      <c r="C24" s="59" t="s">
        <v>29</v>
      </c>
      <c r="D24" s="255">
        <f>D9+D16+D17+D20+D23</f>
        <v>40984</v>
      </c>
      <c r="E24" s="432">
        <f>E9+E16+E17+E20+E23</f>
        <v>46527</v>
      </c>
    </row>
    <row r="25" spans="1:5" s="2" customFormat="1" ht="9.75" customHeight="1" thickBot="1">
      <c r="A25" s="204"/>
      <c r="B25" s="205"/>
      <c r="C25" s="206"/>
      <c r="D25" s="259"/>
      <c r="E25" s="442"/>
    </row>
    <row r="26" spans="1:5" s="200" customFormat="1" ht="15" customHeight="1" thickBot="1">
      <c r="A26" s="198"/>
      <c r="B26" s="199"/>
      <c r="C26" s="95" t="s">
        <v>58</v>
      </c>
      <c r="D26" s="258"/>
      <c r="E26" s="440"/>
    </row>
    <row r="27" spans="1:5" s="15" customFormat="1" ht="15" customHeight="1" thickBot="1">
      <c r="A27" s="47">
        <v>9</v>
      </c>
      <c r="B27" s="48"/>
      <c r="C27" s="52" t="s">
        <v>59</v>
      </c>
      <c r="D27" s="250">
        <f>SUM(D28:D34)</f>
        <v>40984</v>
      </c>
      <c r="E27" s="423">
        <f>SUM(E28:E34)</f>
        <v>46527</v>
      </c>
    </row>
    <row r="28" spans="1:5" ht="15" customHeight="1">
      <c r="A28" s="36"/>
      <c r="B28" s="37">
        <v>1</v>
      </c>
      <c r="C28" s="54" t="s">
        <v>74</v>
      </c>
      <c r="D28" s="249">
        <v>28206</v>
      </c>
      <c r="E28" s="422">
        <v>31906</v>
      </c>
    </row>
    <row r="29" spans="1:5" ht="15" customHeight="1">
      <c r="A29" s="36"/>
      <c r="B29" s="37">
        <v>2</v>
      </c>
      <c r="C29" s="53" t="s">
        <v>33</v>
      </c>
      <c r="D29" s="249">
        <v>7410</v>
      </c>
      <c r="E29" s="422">
        <v>8056</v>
      </c>
    </row>
    <row r="30" spans="1:5" ht="15" customHeight="1">
      <c r="A30" s="88"/>
      <c r="B30" s="89">
        <v>3</v>
      </c>
      <c r="C30" s="90" t="s">
        <v>174</v>
      </c>
      <c r="D30" s="253">
        <v>5368</v>
      </c>
      <c r="E30" s="426">
        <v>6565</v>
      </c>
    </row>
    <row r="31" spans="1:5" s="15" customFormat="1" ht="15" customHeight="1">
      <c r="A31" s="36"/>
      <c r="B31" s="37">
        <v>4</v>
      </c>
      <c r="C31" s="53" t="s">
        <v>113</v>
      </c>
      <c r="D31" s="249"/>
      <c r="E31" s="422"/>
    </row>
    <row r="32" spans="1:5" s="15" customFormat="1" ht="15" customHeight="1">
      <c r="A32" s="40"/>
      <c r="B32" s="41">
        <v>5</v>
      </c>
      <c r="C32" s="53" t="s">
        <v>175</v>
      </c>
      <c r="D32" s="254"/>
      <c r="E32" s="431"/>
    </row>
    <row r="33" spans="1:5" ht="15" customHeight="1">
      <c r="A33" s="40"/>
      <c r="B33" s="41">
        <v>6</v>
      </c>
      <c r="C33" s="61" t="s">
        <v>62</v>
      </c>
      <c r="D33" s="254"/>
      <c r="E33" s="431"/>
    </row>
    <row r="34" spans="1:5" ht="15" customHeight="1" thickBot="1">
      <c r="A34" s="36"/>
      <c r="B34" s="37">
        <v>7</v>
      </c>
      <c r="C34" s="53" t="s">
        <v>35</v>
      </c>
      <c r="D34" s="249"/>
      <c r="E34" s="422"/>
    </row>
    <row r="35" spans="1:5" s="15" customFormat="1" ht="15" customHeight="1" thickBot="1">
      <c r="A35" s="47">
        <v>10</v>
      </c>
      <c r="B35" s="48"/>
      <c r="C35" s="52" t="s">
        <v>63</v>
      </c>
      <c r="D35" s="250">
        <f>SUM(D36:D38)</f>
        <v>0</v>
      </c>
      <c r="E35" s="423">
        <f>SUM(E36:E38)</f>
        <v>0</v>
      </c>
    </row>
    <row r="36" spans="1:5" ht="15" customHeight="1">
      <c r="A36" s="36"/>
      <c r="B36" s="37">
        <v>1</v>
      </c>
      <c r="C36" s="53" t="s">
        <v>107</v>
      </c>
      <c r="D36" s="249"/>
      <c r="E36" s="422"/>
    </row>
    <row r="37" spans="1:5" ht="15" customHeight="1">
      <c r="A37" s="36"/>
      <c r="B37" s="37">
        <v>2</v>
      </c>
      <c r="C37" s="53" t="s">
        <v>117</v>
      </c>
      <c r="D37" s="249"/>
      <c r="E37" s="422"/>
    </row>
    <row r="38" spans="1:5" ht="15" customHeight="1" thickBot="1">
      <c r="A38" s="88"/>
      <c r="B38" s="89">
        <v>3</v>
      </c>
      <c r="C38" s="90" t="s">
        <v>65</v>
      </c>
      <c r="D38" s="253"/>
      <c r="E38" s="426"/>
    </row>
    <row r="39" spans="1:5" s="15" customFormat="1" ht="15" customHeight="1" thickBot="1">
      <c r="A39" s="47">
        <v>11</v>
      </c>
      <c r="B39" s="48"/>
      <c r="C39" s="52" t="s">
        <v>36</v>
      </c>
      <c r="D39" s="250">
        <f>SUM(D40:D41)</f>
        <v>0</v>
      </c>
      <c r="E39" s="423">
        <f>SUM(E40:E41)</f>
        <v>0</v>
      </c>
    </row>
    <row r="40" spans="1:5" ht="15" customHeight="1">
      <c r="A40" s="36"/>
      <c r="B40" s="37">
        <v>1</v>
      </c>
      <c r="C40" s="53" t="s">
        <v>66</v>
      </c>
      <c r="D40" s="249"/>
      <c r="E40" s="422"/>
    </row>
    <row r="41" spans="1:5" ht="15" customHeight="1" thickBot="1">
      <c r="A41" s="36"/>
      <c r="B41" s="37">
        <v>2</v>
      </c>
      <c r="C41" s="53" t="s">
        <v>267</v>
      </c>
      <c r="D41" s="249"/>
      <c r="E41" s="422"/>
    </row>
    <row r="42" spans="1:5" ht="15" customHeight="1" thickBot="1">
      <c r="A42" s="354">
        <v>12</v>
      </c>
      <c r="B42" s="355"/>
      <c r="C42" s="356" t="s">
        <v>225</v>
      </c>
      <c r="D42" s="357"/>
      <c r="E42" s="443"/>
    </row>
    <row r="43" spans="1:5" ht="15" customHeight="1" thickBot="1">
      <c r="A43" s="231"/>
      <c r="B43" s="232"/>
      <c r="C43" s="59" t="s">
        <v>67</v>
      </c>
      <c r="D43" s="255">
        <f>D27+D35+D39+D42</f>
        <v>40984</v>
      </c>
      <c r="E43" s="432">
        <f>E27+E35+E39+E42</f>
        <v>46527</v>
      </c>
    </row>
    <row r="44" spans="3:5" ht="9.75" customHeight="1" thickBot="1">
      <c r="C44" s="444"/>
      <c r="D44" s="444"/>
      <c r="E44" s="445"/>
    </row>
    <row r="45" spans="1:5" ht="13.5" thickBot="1">
      <c r="A45" s="207" t="s">
        <v>179</v>
      </c>
      <c r="B45" s="208"/>
      <c r="C45" s="209"/>
      <c r="D45" s="591">
        <v>14</v>
      </c>
      <c r="E45" s="592"/>
    </row>
    <row r="46" spans="1:5" ht="13.5" thickBot="1">
      <c r="A46" s="207" t="s">
        <v>180</v>
      </c>
      <c r="B46" s="208"/>
      <c r="C46" s="209"/>
      <c r="D46" s="591">
        <v>14</v>
      </c>
      <c r="E46" s="592"/>
    </row>
  </sheetData>
  <sheetProtection/>
  <mergeCells count="7">
    <mergeCell ref="D45:E45"/>
    <mergeCell ref="D46:E46"/>
    <mergeCell ref="A1:E1"/>
    <mergeCell ref="C2:E2"/>
    <mergeCell ref="C3:E3"/>
    <mergeCell ref="C5:C6"/>
    <mergeCell ref="D6:E6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  <headerFooter alignWithMargins="0">
    <oddFooter>&amp;C
</oddFooter>
  </headerFooter>
  <rowBreaks count="1" manualBreakCount="1">
    <brk id="202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="83" zoomScaleNormal="83" workbookViewId="0" topLeftCell="A1">
      <selection activeCell="B11" sqref="B11"/>
    </sheetView>
  </sheetViews>
  <sheetFormatPr defaultColWidth="9.00390625" defaultRowHeight="12.75"/>
  <cols>
    <col min="1" max="1" width="27.125" style="5" customWidth="1"/>
    <col min="2" max="2" width="16.875" style="3" customWidth="1"/>
    <col min="3" max="3" width="18.875" style="3" customWidth="1"/>
    <col min="4" max="4" width="28.50390625" style="3" customWidth="1"/>
    <col min="5" max="5" width="18.375" style="3" customWidth="1"/>
    <col min="6" max="6" width="17.625" style="3" customWidth="1"/>
    <col min="7" max="16384" width="9.375" style="3" customWidth="1"/>
  </cols>
  <sheetData>
    <row r="1" spans="1:6" ht="39.75" customHeight="1">
      <c r="A1" s="17" t="s">
        <v>70</v>
      </c>
      <c r="B1" s="16"/>
      <c r="C1" s="16"/>
      <c r="D1" s="16"/>
      <c r="E1" s="16"/>
      <c r="F1" s="16"/>
    </row>
    <row r="2" ht="14.25" thickBot="1">
      <c r="F2" s="44" t="s">
        <v>71</v>
      </c>
    </row>
    <row r="3" spans="1:6" ht="24" customHeight="1" thickBot="1">
      <c r="A3" s="96" t="s">
        <v>44</v>
      </c>
      <c r="B3" s="97"/>
      <c r="C3" s="97"/>
      <c r="D3" s="96" t="s">
        <v>58</v>
      </c>
      <c r="E3" s="97"/>
      <c r="F3" s="98"/>
    </row>
    <row r="4" spans="1:6" s="7" customFormat="1" ht="35.25" customHeight="1" thickBot="1">
      <c r="A4" s="18" t="s">
        <v>72</v>
      </c>
      <c r="B4" s="6" t="s">
        <v>384</v>
      </c>
      <c r="C4" s="233" t="s">
        <v>383</v>
      </c>
      <c r="D4" s="18" t="s">
        <v>72</v>
      </c>
      <c r="E4" s="6" t="s">
        <v>385</v>
      </c>
      <c r="F4" s="233" t="s">
        <v>383</v>
      </c>
    </row>
    <row r="5" spans="1:6" ht="18" customHeight="1">
      <c r="A5" s="210" t="s">
        <v>73</v>
      </c>
      <c r="B5" s="99">
        <v>12565</v>
      </c>
      <c r="C5" s="446">
        <v>9523</v>
      </c>
      <c r="D5" s="111" t="s">
        <v>74</v>
      </c>
      <c r="E5" s="99">
        <v>36898</v>
      </c>
      <c r="F5" s="448">
        <v>39168</v>
      </c>
    </row>
    <row r="6" spans="1:6" ht="23.25" customHeight="1">
      <c r="A6" s="212" t="s">
        <v>128</v>
      </c>
      <c r="B6" s="101">
        <v>35800</v>
      </c>
      <c r="C6" s="446">
        <v>52609</v>
      </c>
      <c r="D6" s="100" t="s">
        <v>75</v>
      </c>
      <c r="E6" s="101">
        <v>9562</v>
      </c>
      <c r="F6" s="448">
        <v>7795</v>
      </c>
    </row>
    <row r="7" spans="1:6" ht="18" customHeight="1">
      <c r="A7" s="359" t="s">
        <v>210</v>
      </c>
      <c r="B7" s="353"/>
      <c r="C7" s="360"/>
      <c r="D7" s="100" t="s">
        <v>76</v>
      </c>
      <c r="E7" s="101">
        <v>42716</v>
      </c>
      <c r="F7" s="448">
        <v>87314</v>
      </c>
    </row>
    <row r="8" spans="1:6" ht="18" customHeight="1">
      <c r="A8" s="210" t="s">
        <v>112</v>
      </c>
      <c r="B8" s="99">
        <v>76489</v>
      </c>
      <c r="C8" s="446">
        <v>176126</v>
      </c>
      <c r="D8" s="102" t="s">
        <v>113</v>
      </c>
      <c r="E8" s="101"/>
      <c r="F8" s="448"/>
    </row>
    <row r="9" spans="1:6" ht="18" customHeight="1">
      <c r="A9" s="212" t="s">
        <v>170</v>
      </c>
      <c r="B9" s="101">
        <v>17647</v>
      </c>
      <c r="C9" s="446">
        <v>88423</v>
      </c>
      <c r="D9" s="100" t="s">
        <v>171</v>
      </c>
      <c r="E9" s="101">
        <v>5800</v>
      </c>
      <c r="F9" s="448">
        <v>52447</v>
      </c>
    </row>
    <row r="10" spans="1:6" ht="18" customHeight="1">
      <c r="A10" s="212" t="s">
        <v>56</v>
      </c>
      <c r="B10" s="101"/>
      <c r="C10" s="446"/>
      <c r="D10" s="100" t="s">
        <v>77</v>
      </c>
      <c r="E10" s="101">
        <v>46025</v>
      </c>
      <c r="F10" s="448">
        <v>52774</v>
      </c>
    </row>
    <row r="11" spans="1:6" ht="26.25" customHeight="1">
      <c r="A11" s="212" t="s">
        <v>98</v>
      </c>
      <c r="B11" s="101"/>
      <c r="C11" s="446"/>
      <c r="D11" s="100" t="s">
        <v>35</v>
      </c>
      <c r="E11" s="101"/>
      <c r="F11" s="448"/>
    </row>
    <row r="12" spans="1:6" ht="18" customHeight="1">
      <c r="A12" s="212" t="s">
        <v>154</v>
      </c>
      <c r="B12" s="101"/>
      <c r="C12" s="446">
        <v>15686</v>
      </c>
      <c r="D12" s="100" t="s">
        <v>78</v>
      </c>
      <c r="E12" s="101">
        <v>1500</v>
      </c>
      <c r="F12" s="448">
        <v>1201</v>
      </c>
    </row>
    <row r="13" spans="1:6" ht="24" customHeight="1">
      <c r="A13" s="103" t="s">
        <v>211</v>
      </c>
      <c r="B13" s="101"/>
      <c r="C13" s="446"/>
      <c r="D13" s="100" t="s">
        <v>101</v>
      </c>
      <c r="E13" s="101"/>
      <c r="F13" s="448">
        <v>39120</v>
      </c>
    </row>
    <row r="14" spans="1:6" ht="18" customHeight="1">
      <c r="A14" s="103" t="s">
        <v>262</v>
      </c>
      <c r="B14" s="101"/>
      <c r="C14" s="380"/>
      <c r="D14" s="103" t="s">
        <v>213</v>
      </c>
      <c r="E14" s="101"/>
      <c r="F14" s="448"/>
    </row>
    <row r="15" spans="1:6" ht="18" customHeight="1">
      <c r="A15" s="103"/>
      <c r="B15" s="101"/>
      <c r="C15" s="380"/>
      <c r="D15" s="106" t="s">
        <v>214</v>
      </c>
      <c r="E15" s="101"/>
      <c r="F15" s="448"/>
    </row>
    <row r="16" spans="1:6" ht="18" customHeight="1">
      <c r="A16" s="103"/>
      <c r="B16" s="101"/>
      <c r="C16" s="380"/>
      <c r="D16" s="103" t="s">
        <v>263</v>
      </c>
      <c r="E16" s="101"/>
      <c r="F16" s="449"/>
    </row>
    <row r="17" spans="1:6" ht="18" customHeight="1">
      <c r="A17" s="103"/>
      <c r="B17" s="101"/>
      <c r="C17" s="380"/>
      <c r="D17" s="103" t="s">
        <v>293</v>
      </c>
      <c r="E17" s="101"/>
      <c r="F17" s="449"/>
    </row>
    <row r="18" spans="1:6" ht="18" customHeight="1">
      <c r="A18" s="103"/>
      <c r="B18" s="101"/>
      <c r="C18" s="380"/>
      <c r="D18" s="103"/>
      <c r="E18" s="101"/>
      <c r="F18" s="449"/>
    </row>
    <row r="19" spans="1:6" ht="18" customHeight="1">
      <c r="A19" s="103"/>
      <c r="B19" s="101"/>
      <c r="C19" s="380"/>
      <c r="D19" s="103"/>
      <c r="E19" s="101"/>
      <c r="F19" s="449"/>
    </row>
    <row r="20" spans="1:6" ht="18" customHeight="1" thickBot="1">
      <c r="A20" s="213"/>
      <c r="B20" s="105"/>
      <c r="C20" s="447"/>
      <c r="D20" s="112"/>
      <c r="E20" s="105"/>
      <c r="F20" s="450"/>
    </row>
    <row r="21" spans="1:6" ht="18" customHeight="1" thickBot="1">
      <c r="A21" s="107" t="s">
        <v>79</v>
      </c>
      <c r="B21" s="108">
        <f>SUM(B5:B20)</f>
        <v>142501</v>
      </c>
      <c r="C21" s="108">
        <f>SUM(C5:C20)</f>
        <v>342367</v>
      </c>
      <c r="D21" s="107" t="s">
        <v>79</v>
      </c>
      <c r="E21" s="108">
        <f>SUM(E5:E20)</f>
        <v>142501</v>
      </c>
      <c r="F21" s="108">
        <f>SUM(F5:F20)</f>
        <v>279819</v>
      </c>
    </row>
    <row r="22" spans="1:6" ht="18" customHeight="1" thickBot="1">
      <c r="A22" s="109" t="s">
        <v>80</v>
      </c>
      <c r="B22" s="110" t="str">
        <f>IF(((E21-B21)&gt;0),E21-B21,"----")</f>
        <v>----</v>
      </c>
      <c r="C22" s="110" t="str">
        <f>IF(((F21-C21)&gt;0),F21-C21,"----")</f>
        <v>----</v>
      </c>
      <c r="D22" s="109" t="s">
        <v>81</v>
      </c>
      <c r="E22" s="358" t="str">
        <f>IF(((B21-E21)&gt;0),B21-E21,"----")</f>
        <v>----</v>
      </c>
      <c r="F22" s="451">
        <f>IF(((C21-F21)&gt;0),C21-F21,"----")</f>
        <v>62548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3/a.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B15" sqref="B15"/>
    </sheetView>
  </sheetViews>
  <sheetFormatPr defaultColWidth="9.00390625" defaultRowHeight="12.75"/>
  <cols>
    <col min="1" max="1" width="28.875" style="5" customWidth="1"/>
    <col min="2" max="2" width="14.875" style="3" customWidth="1"/>
    <col min="3" max="3" width="17.50390625" style="3" customWidth="1"/>
    <col min="4" max="4" width="28.50390625" style="3" customWidth="1"/>
    <col min="5" max="5" width="18.125" style="3" customWidth="1"/>
    <col min="6" max="6" width="17.625" style="3" customWidth="1"/>
    <col min="7" max="16384" width="9.375" style="3" customWidth="1"/>
  </cols>
  <sheetData>
    <row r="1" spans="1:6" ht="47.25" customHeight="1">
      <c r="A1" s="17" t="s">
        <v>82</v>
      </c>
      <c r="B1" s="16"/>
      <c r="C1" s="16"/>
      <c r="D1" s="16"/>
      <c r="E1" s="16"/>
      <c r="F1" s="16"/>
    </row>
    <row r="2" ht="13.5" thickBot="1"/>
    <row r="3" spans="1:6" ht="24" customHeight="1" thickBot="1">
      <c r="A3" s="96" t="s">
        <v>44</v>
      </c>
      <c r="B3" s="97"/>
      <c r="C3" s="97"/>
      <c r="D3" s="96" t="s">
        <v>58</v>
      </c>
      <c r="E3" s="97"/>
      <c r="F3" s="98"/>
    </row>
    <row r="4" spans="1:6" s="7" customFormat="1" ht="35.25" customHeight="1" thickBot="1">
      <c r="A4" s="18" t="s">
        <v>72</v>
      </c>
      <c r="B4" s="6" t="s">
        <v>387</v>
      </c>
      <c r="C4" s="263" t="s">
        <v>386</v>
      </c>
      <c r="D4" s="18" t="s">
        <v>72</v>
      </c>
      <c r="E4" s="6" t="s">
        <v>388</v>
      </c>
      <c r="F4" s="233" t="s">
        <v>389</v>
      </c>
    </row>
    <row r="5" spans="1:6" ht="29.25" customHeight="1">
      <c r="A5" s="215" t="s">
        <v>96</v>
      </c>
      <c r="B5" s="99"/>
      <c r="C5" s="211"/>
      <c r="D5" s="210" t="s">
        <v>107</v>
      </c>
      <c r="E5" s="99">
        <v>3201</v>
      </c>
      <c r="F5" s="452">
        <v>65105</v>
      </c>
    </row>
    <row r="6" spans="1:6" ht="27.75" customHeight="1">
      <c r="A6" s="212" t="s">
        <v>93</v>
      </c>
      <c r="B6" s="101"/>
      <c r="C6" s="104">
        <v>48</v>
      </c>
      <c r="D6" s="212" t="s">
        <v>155</v>
      </c>
      <c r="E6" s="101">
        <v>58905</v>
      </c>
      <c r="F6" s="453">
        <v>6016</v>
      </c>
    </row>
    <row r="7" spans="1:6" ht="27.75" customHeight="1">
      <c r="A7" s="212" t="s">
        <v>97</v>
      </c>
      <c r="B7" s="101"/>
      <c r="C7" s="104"/>
      <c r="D7" s="212" t="s">
        <v>215</v>
      </c>
      <c r="E7" s="101"/>
      <c r="F7" s="453">
        <v>60</v>
      </c>
    </row>
    <row r="8" spans="1:6" ht="21" customHeight="1">
      <c r="A8" s="212" t="s">
        <v>156</v>
      </c>
      <c r="B8" s="101"/>
      <c r="C8" s="104"/>
      <c r="D8" s="212" t="s">
        <v>108</v>
      </c>
      <c r="E8" s="101"/>
      <c r="F8" s="453">
        <v>130</v>
      </c>
    </row>
    <row r="9" spans="1:6" ht="21" customHeight="1">
      <c r="A9" s="212" t="s">
        <v>55</v>
      </c>
      <c r="B9" s="101"/>
      <c r="C9" s="104"/>
      <c r="D9" s="212" t="s">
        <v>83</v>
      </c>
      <c r="E9" s="101"/>
      <c r="F9" s="453">
        <v>3287</v>
      </c>
    </row>
    <row r="10" spans="1:6" ht="26.25" customHeight="1">
      <c r="A10" s="234" t="s">
        <v>183</v>
      </c>
      <c r="B10" s="101"/>
      <c r="C10" s="104"/>
      <c r="D10" s="212" t="s">
        <v>145</v>
      </c>
      <c r="E10" s="101"/>
      <c r="F10" s="453"/>
    </row>
    <row r="11" spans="1:6" ht="27.75" customHeight="1">
      <c r="A11" s="212" t="s">
        <v>363</v>
      </c>
      <c r="B11" s="101">
        <v>6418</v>
      </c>
      <c r="C11" s="104">
        <v>1731</v>
      </c>
      <c r="D11" s="212" t="s">
        <v>364</v>
      </c>
      <c r="E11" s="101">
        <v>6418</v>
      </c>
      <c r="F11" s="453">
        <v>6418</v>
      </c>
    </row>
    <row r="12" spans="1:6" ht="27.75" customHeight="1">
      <c r="A12" s="212" t="s">
        <v>216</v>
      </c>
      <c r="B12" s="101">
        <v>56889</v>
      </c>
      <c r="C12" s="104">
        <v>3776</v>
      </c>
      <c r="D12" s="103" t="s">
        <v>176</v>
      </c>
      <c r="E12" s="101"/>
      <c r="F12" s="453"/>
    </row>
    <row r="13" spans="1:6" ht="21" customHeight="1">
      <c r="A13" s="212" t="s">
        <v>177</v>
      </c>
      <c r="B13" s="101"/>
      <c r="C13" s="104">
        <v>4687</v>
      </c>
      <c r="D13" s="103"/>
      <c r="E13" s="101"/>
      <c r="F13" s="453"/>
    </row>
    <row r="14" spans="1:6" ht="21" customHeight="1">
      <c r="A14" s="212" t="s">
        <v>98</v>
      </c>
      <c r="B14" s="101">
        <v>5217</v>
      </c>
      <c r="C14" s="104"/>
      <c r="D14" s="103"/>
      <c r="E14" s="101"/>
      <c r="F14" s="453"/>
    </row>
    <row r="15" spans="1:6" ht="21" customHeight="1">
      <c r="A15" s="212" t="s">
        <v>154</v>
      </c>
      <c r="B15" s="101"/>
      <c r="C15" s="104">
        <v>8226</v>
      </c>
      <c r="D15" s="103"/>
      <c r="E15" s="101"/>
      <c r="F15" s="453"/>
    </row>
    <row r="16" spans="1:6" ht="21" customHeight="1" thickBot="1">
      <c r="A16" s="103"/>
      <c r="B16" s="101"/>
      <c r="C16" s="104"/>
      <c r="D16" s="103"/>
      <c r="E16" s="101"/>
      <c r="F16" s="453"/>
    </row>
    <row r="17" spans="1:6" ht="24" customHeight="1" thickBot="1">
      <c r="A17" s="107" t="s">
        <v>79</v>
      </c>
      <c r="B17" s="108">
        <f>SUM(B5:B16)</f>
        <v>68524</v>
      </c>
      <c r="C17" s="255">
        <f>SUM(C5:C16)</f>
        <v>18468</v>
      </c>
      <c r="D17" s="107" t="s">
        <v>79</v>
      </c>
      <c r="E17" s="108">
        <f>SUM(E5:E16)</f>
        <v>68524</v>
      </c>
      <c r="F17" s="432">
        <f>SUM(F5:F16)</f>
        <v>81016</v>
      </c>
    </row>
    <row r="18" spans="1:6" ht="23.25" customHeight="1" thickBot="1">
      <c r="A18" s="109" t="s">
        <v>80</v>
      </c>
      <c r="B18" s="110" t="str">
        <f>IF(((E17-B17)&gt;0),E17-B17,"----")</f>
        <v>----</v>
      </c>
      <c r="C18" s="264">
        <f>IF(((F17-C17)&gt;0),F17-C17,"----")</f>
        <v>62548</v>
      </c>
      <c r="D18" s="109" t="s">
        <v>81</v>
      </c>
      <c r="E18" s="110" t="str">
        <f>IF(((B17-E17)&gt;0),B17-E17,"----")</f>
        <v>----</v>
      </c>
      <c r="F18" s="454" t="str">
        <f>IF(((C17-F17)&gt;0),C17-F17,"----")</f>
        <v>----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3/b.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6" sqref="F6"/>
    </sheetView>
  </sheetViews>
  <sheetFormatPr defaultColWidth="9.00390625" defaultRowHeight="12.75"/>
  <cols>
    <col min="1" max="1" width="4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21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45" t="s">
        <v>71</v>
      </c>
    </row>
    <row r="2" spans="1:6" s="7" customFormat="1" ht="44.25" customHeight="1" thickBot="1">
      <c r="A2" s="18" t="s">
        <v>84</v>
      </c>
      <c r="B2" s="6" t="s">
        <v>85</v>
      </c>
      <c r="C2" s="6" t="s">
        <v>86</v>
      </c>
      <c r="D2" s="6" t="s">
        <v>307</v>
      </c>
      <c r="E2" s="6" t="s">
        <v>306</v>
      </c>
      <c r="F2" s="113" t="s">
        <v>305</v>
      </c>
    </row>
    <row r="3" spans="1:6" s="21" customFormat="1" ht="12" customHeight="1" thickBot="1">
      <c r="A3" s="62">
        <v>1</v>
      </c>
      <c r="B3" s="63">
        <v>2</v>
      </c>
      <c r="C3" s="63">
        <v>3</v>
      </c>
      <c r="D3" s="63">
        <v>4</v>
      </c>
      <c r="E3" s="63">
        <v>5</v>
      </c>
      <c r="F3" s="64">
        <v>6</v>
      </c>
    </row>
    <row r="4" spans="1:6" ht="18" customHeight="1">
      <c r="A4" s="114" t="s">
        <v>371</v>
      </c>
      <c r="B4" s="101"/>
      <c r="C4" s="378">
        <v>2013</v>
      </c>
      <c r="D4" s="101"/>
      <c r="E4" s="101"/>
      <c r="F4" s="346">
        <v>259</v>
      </c>
    </row>
    <row r="5" spans="1:6" ht="18" customHeight="1">
      <c r="A5" s="114" t="s">
        <v>372</v>
      </c>
      <c r="B5" s="101"/>
      <c r="C5" s="378">
        <v>2013</v>
      </c>
      <c r="D5" s="101"/>
      <c r="E5" s="101"/>
      <c r="F5" s="346">
        <v>1601</v>
      </c>
    </row>
    <row r="6" spans="1:6" ht="18" customHeight="1">
      <c r="A6" s="114" t="s">
        <v>374</v>
      </c>
      <c r="B6" s="101"/>
      <c r="C6" s="378">
        <v>2013</v>
      </c>
      <c r="D6" s="101"/>
      <c r="E6" s="101"/>
      <c r="F6" s="346">
        <v>3931</v>
      </c>
    </row>
    <row r="7" spans="1:6" ht="18" customHeight="1">
      <c r="A7" s="114" t="s">
        <v>373</v>
      </c>
      <c r="B7" s="101"/>
      <c r="C7" s="378">
        <v>2013</v>
      </c>
      <c r="D7" s="101"/>
      <c r="E7" s="101"/>
      <c r="F7" s="346">
        <v>225</v>
      </c>
    </row>
    <row r="8" spans="1:6" ht="18" customHeight="1">
      <c r="A8" s="114"/>
      <c r="B8" s="101"/>
      <c r="C8" s="378"/>
      <c r="D8" s="101"/>
      <c r="E8" s="101"/>
      <c r="F8" s="346"/>
    </row>
    <row r="9" spans="1:6" ht="18" customHeight="1">
      <c r="A9" s="114"/>
      <c r="B9" s="101"/>
      <c r="C9" s="378"/>
      <c r="D9" s="101"/>
      <c r="E9" s="101"/>
      <c r="F9" s="346"/>
    </row>
    <row r="10" spans="1:6" ht="18" customHeight="1">
      <c r="A10" s="114"/>
      <c r="B10" s="101"/>
      <c r="C10" s="378"/>
      <c r="D10" s="101"/>
      <c r="E10" s="101"/>
      <c r="F10" s="346"/>
    </row>
    <row r="11" spans="1:6" ht="18" customHeight="1">
      <c r="A11" s="114"/>
      <c r="B11" s="101"/>
      <c r="C11" s="378"/>
      <c r="D11" s="101"/>
      <c r="E11" s="101"/>
      <c r="F11" s="346"/>
    </row>
    <row r="12" spans="1:6" ht="18" customHeight="1">
      <c r="A12" s="265" t="s">
        <v>204</v>
      </c>
      <c r="B12" s="101"/>
      <c r="C12" s="378"/>
      <c r="D12" s="101"/>
      <c r="E12" s="101"/>
      <c r="F12" s="346"/>
    </row>
    <row r="13" spans="1:6" ht="18" customHeight="1">
      <c r="A13" s="114"/>
      <c r="B13" s="101"/>
      <c r="C13" s="378"/>
      <c r="D13" s="101"/>
      <c r="E13" s="101"/>
      <c r="F13" s="346"/>
    </row>
    <row r="14" spans="1:6" ht="18" customHeight="1" thickBot="1">
      <c r="A14" s="114"/>
      <c r="B14" s="101"/>
      <c r="C14" s="378"/>
      <c r="D14" s="101"/>
      <c r="E14" s="101"/>
      <c r="F14" s="346"/>
    </row>
    <row r="15" spans="1:6" s="4" customFormat="1" ht="18" customHeight="1" thickBot="1">
      <c r="A15" s="235" t="s">
        <v>79</v>
      </c>
      <c r="B15" s="216">
        <f>SUM(B4:B14)</f>
        <v>0</v>
      </c>
      <c r="C15" s="348"/>
      <c r="D15" s="216">
        <f>SUM(D4:D14)</f>
        <v>0</v>
      </c>
      <c r="E15" s="216">
        <f>SUM(E4:E14)</f>
        <v>0</v>
      </c>
      <c r="F15" s="116">
        <f>SUM(F4:F14)</f>
        <v>6016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alakulása&amp;R&amp;"Times New Roman CE,Félkövér dőlt"&amp;12 4.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2014-05-26T08:11:30Z</cp:lastPrinted>
  <dcterms:created xsi:type="dcterms:W3CDTF">1999-10-30T10:30:45Z</dcterms:created>
  <dcterms:modified xsi:type="dcterms:W3CDTF">2014-05-26T08:12:41Z</dcterms:modified>
  <cp:category/>
  <cp:version/>
  <cp:contentType/>
  <cp:contentStatus/>
</cp:coreProperties>
</file>